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garcia\Downloads\"/>
    </mc:Choice>
  </mc:AlternateContent>
  <xr:revisionPtr revIDLastSave="0" documentId="13_ncr:1_{800EE862-4642-4828-B5E8-B19371027B90}" xr6:coauthVersionLast="47" xr6:coauthVersionMax="47" xr10:uidLastSave="{00000000-0000-0000-0000-000000000000}"/>
  <bookViews>
    <workbookView xWindow="-120" yWindow="-120" windowWidth="20730" windowHeight="11040" xr2:uid="{07AD6247-2205-4D14-954F-A8A9D7F38FFF}"/>
  </bookViews>
  <sheets>
    <sheet name="Portada" sheetId="8" r:id="rId1"/>
    <sheet name="EEFF Consolidados" sheetId="6" r:id="rId2"/>
    <sheet name="Indicadores mes" sheetId="5" r:id="rId3"/>
    <sheet name="Indicadores año" sheetId="9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\" hidden="1">{"kricash",#N/A,FALSE,"INC";"kriinc",#N/A,FALSE,"INC";"krimiami",#N/A,FALSE,"INC";"kriother",#N/A,FALSE,"INC";"kripapers",#N/A,FALSE,"INC"}</definedName>
    <definedName name="\0">'[1]Otras inversiones'!#REF!</definedName>
    <definedName name="\a">[1]Acciones!#REF!</definedName>
    <definedName name="\f">#REF!</definedName>
    <definedName name="\h">#REF!</definedName>
    <definedName name="\i">#REF!</definedName>
    <definedName name="\k">#REF!</definedName>
    <definedName name="\l">[1]Acciones!#REF!</definedName>
    <definedName name="\m">'[1]Otras inversiones'!#REF!</definedName>
    <definedName name="\p">[1]Acciones!#REF!</definedName>
    <definedName name="\q">'[1]Otras inversiones'!#REF!</definedName>
    <definedName name="\t">#REF!</definedName>
    <definedName name="\v">'[1]Otras inversiones'!#REF!</definedName>
    <definedName name="\x">[1]Acciones!#REF!</definedName>
    <definedName name="\z">[1]Acciones!#REF!</definedName>
    <definedName name="______DAT1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DAT2">#REF!</definedName>
    <definedName name="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PW_RESTORE_DATA0__" hidden="1">#REF!,#REF!,#REF!,#REF!,#REF!,#REF!,#REF!,#REF!,#REF!,#REF!,#REF!,#REF!,#REF!,#REF!,#REF!,#REF!</definedName>
    <definedName name="__APW_RESTORE_DATA1__" hidden="1">#REF!</definedName>
    <definedName name="__APW_RESTORE_DATA2__" hidden="1">#REF!,#REF!,#REF!,#REF!,#REF!,#REF!,#REF!,#REF!,#REF!,#REF!,#REF!,#REF!,#REF!,#REF!,#REF!,#REF!</definedName>
    <definedName name="__APW_RESTORE_DATA3__" hidden="1">#REF!</definedName>
    <definedName name="__APW_RESTORE_DATA4__" hidden="1">#REF!,#REF!,#REF!,#REF!,#REF!,#REF!,#REF!,#REF!,#REF!,#REF!,#REF!,#REF!,#REF!,#REF!,#REF!,#REF!</definedName>
    <definedName name="__APW_RESTORE_DATA5__" hidden="1">#REF!</definedName>
    <definedName name="__APW_RESTORE_DATA6__" hidden="1">#REF!,#REF!,#REF!,#REF!,#REF!,#REF!,#REF!,#REF!,#REF!,#REF!,#REF!,#REF!,#REF!,#REF!,#REF!,#REF!</definedName>
    <definedName name="__APW_RESTORE_DATA7__" hidden="1">#REF!</definedName>
    <definedName name="__APW_RESTORE_DATA8__" hidden="1">#REF!</definedName>
    <definedName name="__APW_RESTORE_DATA9__" hidden="1">#REF!</definedName>
    <definedName name="__ass1">#REF!</definedName>
    <definedName name="__aud2">[2]Sensetivities!#REF!</definedName>
    <definedName name="__bb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bs1">#REF!</definedName>
    <definedName name="__cc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ov1">#REF!</definedName>
    <definedName name="__cov2">#REF!</definedName>
    <definedName name="__cov3">#REF!</definedName>
    <definedName name="__cov4">#REF!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PS1">#REF!</definedName>
    <definedName name="__EPS2">#REF!</definedName>
    <definedName name="__EPS3">#REF!</definedName>
    <definedName name="__FDS_HYPERLINK_TOGGLE_STATE__" hidden="1">"ON"</definedName>
    <definedName name="__FDS_UNIQUE_RANGE_ID_GENERATOR_COUNTER" hidden="1">1</definedName>
    <definedName name="__FDS_USED_FOR_REUSING_RANGE_IDS_RECYCLE" hidden="1">{704,690,655,525,621,527,635,529,641,531,708,676,660,535,632,537,586,539,602,541,714,680,666,545,615,547,606,549,571,551,697,686,648,555,631,557,612,559,577,561,703,719,654,564,590,566,580,568,596,570,717,669,633,630,644,315,716,691,668,310,629,331,638,320,643,340,718,693,670,177,634,179,639,181,645,183,715,667,186,628,637,189,642,191,713,681,665,459,616,408,607,379,572,309,707,677,659,460,627,421,587,380,603,329,702,671,653,461,591,409,581,381,597,317,712,682,664,456,617,419,608,376,573,330,696,687,647,457,626,407,613,377,578,318,701,672,652,458,592,420,582,378,598,338,700,673,651,453,593,405,609,373,599,319,706,678,658,454,625,418,588,374,604,339,711,683,663,455,618,406,583,375,574,325,710,684,662,450,619,416,610,370,575,332,695,688,646,451,624,404,614,371,579,334,699,674,650,452,594,417,584,372,600,306,698,675,649,447,595,402,611,367,601,335,705,679,657,448,623,415,589,368,605,307,709,685,661,449,620,403,585,369,576,311,694,689,656,4,622,6,636,8,640,10}</definedName>
    <definedName name="__Low1">#REF!</definedName>
    <definedName name="__Low2">#REF!</definedName>
    <definedName name="__Low3">#REF!</definedName>
    <definedName name="__Low4">#REF!</definedName>
    <definedName name="__Low5">#REF!</definedName>
    <definedName name="__Low6">#REF!</definedName>
    <definedName name="__Low7">#REF!</definedName>
    <definedName name="__Low8">#REF!</definedName>
    <definedName name="__Low9">#REF!</definedName>
    <definedName name="__op2">[2]Sensetivities!#REF!</definedName>
    <definedName name="__PE1">#REF!</definedName>
    <definedName name="__PE2">#REF!</definedName>
    <definedName name="__PE3">#REF!</definedName>
    <definedName name="__PFY1">#REF!</definedName>
    <definedName name="__PFY2">#REF!</definedName>
    <definedName name="__PFY3">#REF!</definedName>
    <definedName name="__PFY4">#REF!</definedName>
    <definedName name="__Qtr1">#REF!</definedName>
    <definedName name="__Qtr2">#REF!</definedName>
    <definedName name="__Qtr3">#REF!</definedName>
    <definedName name="__Qtr4">'[3]3a'!#REF!</definedName>
    <definedName name="__sub1">#REF!</definedName>
    <definedName name="__sub10">#REF!</definedName>
    <definedName name="__sub11">#REF!</definedName>
    <definedName name="__sub12">#REF!</definedName>
    <definedName name="__sub13">#REF!</definedName>
    <definedName name="__sub14">#REF!</definedName>
    <definedName name="__sub15">#REF!</definedName>
    <definedName name="__sub16">#REF!</definedName>
    <definedName name="__sub17">#REF!</definedName>
    <definedName name="__sub18">#REF!</definedName>
    <definedName name="__sub19">#REF!</definedName>
    <definedName name="__sub2">#REF!</definedName>
    <definedName name="__sub20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sub8">#REF!</definedName>
    <definedName name="__sub9">#REF!</definedName>
    <definedName name="__TAB1">#REF!</definedName>
    <definedName name="__TAB2">#REF!</definedName>
    <definedName name="__TAB3">#REF!</definedName>
    <definedName name="__TAB4">#REF!</definedName>
    <definedName name="__TAB5">#REF!</definedName>
    <definedName name="__tri10">#REF!</definedName>
    <definedName name="__tri11">#REF!</definedName>
    <definedName name="__Var01">'[3]3a'!#REF!</definedName>
    <definedName name="__Var02">'[3]3a'!#REF!</definedName>
    <definedName name="__YR01">'[3]3a'!#REF!</definedName>
    <definedName name="__YR02">'[3]3a'!#REF!</definedName>
    <definedName name="__YR03">'[3]3a'!#REF!</definedName>
    <definedName name="__Yr04">'[3]3a'!#REF!</definedName>
    <definedName name="__YR05">'[3]3a'!#REF!</definedName>
    <definedName name="__YR06">'[3]3a'!#REF!</definedName>
    <definedName name="__Yr1">#REF!</definedName>
    <definedName name="__Yr2">#REF!</definedName>
    <definedName name="_1__FDSAUDITLINK__" hidden="1">{"fdsup://directions/FAT Viewer?action=UPDATE&amp;creator=factset&amp;DYN_ARGS=TRUE&amp;DOC_NAME=FAT:FQL_AUDITING_CLIENT_TEMPLATE.FAT&amp;display_string=Audit&amp;VAR:KEY=BWFAFOVIFI&amp;VAR:QUERY=UkdGX0VOVFJQUl9WQUwoUVRSLDQwODI5LCwsLCwsTk9BVURJVCk=&amp;WINDOW=FIRST_POPUP&amp;HEIGHT=450&amp;WI","DTH=450&amp;START_MAXIMIZED=FALSE&amp;VAR:CALENDAR=US&amp;VAR:SYMBOL=002826&amp;VAR:INDEX=0"}</definedName>
    <definedName name="_1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__123Graph_CCHART_9" hidden="1">[4]RefG!#REF!</definedName>
    <definedName name="_1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hs_src_window.fat&amp;display_string=Audit&amp;DYN_ARGS=TRUE&amp;VAR:ID1=261088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qtrly_shs_src_window.fat&amp;display_string=Audit&amp;DYN_ARGS=TRUE&amp;VAR:ID1=50242410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qtrly_shs_src_window.fat&amp;display_string=Audit&amp;DYN_ARGS=TRUE&amp;VAR:ID1=26873N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qtrly_shs_src_window.fat&amp;display_string=Audit&amp;DYN_ARGS=TRUE&amp;VAR:ID1=218493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hs_src_window.fat&amp;display_string=Audit&amp;DYN_ARGS=TRUE&amp;VAR:ID1=41387510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qtrly_shs_src_window.fat&amp;display_string=Audit&amp;DYN_ARGS=TRUE&amp;VAR:ID1=77434110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hs_src_window.fat&amp;display_string=Audit&amp;DYN_ARGS=TRUE&amp;VAR:ID1=20582620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123Graph_DCHART_10" hidden="1">[4]RefG!#REF!</definedName>
    <definedName name="_15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hs_src_window.fat&amp;display_string=Audit&amp;DYN_ARGS=TRUE&amp;VAR:ID1=92552V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hs_src_window.fat&amp;display_string=Audit&amp;DYN_ARGS=TRUE&amp;VAR:ID1=B09LSH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semi_shs_src_window.fat&amp;display_string=Audit&amp;DYN_ARGS=TRUE&amp;VAR:ID1=B0M7KJ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semi_shs_src_window.fat&amp;display_string=Audit&amp;DYN_ARGS=TRUE&amp;VAR:ID1=549343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hs_src_window.fat&amp;display_string=Audit&amp;DYN_ARGS=TRUE&amp;VAR:ID1=44439810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123Graph_DCHART_11" hidden="1">[4]RefG!#REF!</definedName>
    <definedName name="_16__FDSAUDITLINK__" hidden="1">{"fdsup://IBCentral/FAT Viewer?action=UPDATE&amp;creator=factset&amp;DOC_NAME=fat:reuters_qtrly_shs_src_window.fat&amp;display_string=Audit&amp;DYN_ARGS=TRUE&amp;VAR:ID1=14984710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__123Graph_DCHART_12" hidden="1">[4]RefG!#REF!</definedName>
    <definedName name="_17__FDSAUDITLINK__" hidden="1">{"fdsup://IBCentral/FAT Viewer?action=UPDATE&amp;creator=factset&amp;DOC_NAME=fat:reuters_qtrly_shs_src_window.fat&amp;display_string=Audit&amp;DYN_ARGS=TRUE&amp;VAR:ID1=87311L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123Graph_DCHART_21" hidden="1">[4]RefG!#REF!</definedName>
    <definedName name="_18__FDSAUDITLINK__" hidden="1">{"fdsup://IBCentral/FAT Viewer?action=UPDATE&amp;creator=factset&amp;DOC_NAME=fat:reuters_qtrly_shs_src_window.fat&amp;display_string=Audit&amp;DYN_ARGS=TRUE&amp;VAR:ID1=69545910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123Graph_DCHART_22" hidden="1">[4]RefG!#REF!</definedName>
    <definedName name="_19__FDSAUDITLINK__" hidden="1">{"fdsup://IBCentral/FAT Viewer?action=UPDATE&amp;creator=factset&amp;DOC_NAME=fat:reuters_qtrly_shs_src_window.fat&amp;display_string=Audit&amp;DYN_ARGS=TRUE&amp;VAR:ID1=19239V30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ACCINV䂟ᄻȀༀ0̀䀀___0Ā0__00_000_xd8b8_䄏_0_0Ā0__永䄂_000剠䃡_0_0̃000谀䃌_0_000__谀䃌_0_0Ā0__谀䃌_000ꂀ섊_0_0̃000誠섁_0_0Ā0__誠섁_000ﳀ샟_0_0̃000햀샔_0_0Ā0__햀샔">#REF!</definedName>
    <definedName name="_1EXTRACT_ALL">#REF!</definedName>
    <definedName name="_2_">[1]Acciones!#REF!</definedName>
    <definedName name="_2__123Graph_ACHART_17" hidden="1">[4]RefG!#REF!</definedName>
    <definedName name="_2__FDSAUDITLINK__" hidden="1">{"fdsup://directions/FAT Viewer?action=UPDATE&amp;creator=factset&amp;DYN_ARGS=TRUE&amp;DOC_NAME=FAT:FQL_AUDITING_CLIENT_TEMPLATE.FAT&amp;display_string=Audit&amp;VAR:KEY=QZIDCHCJQL&amp;VAR:QUERY=UkdGX0VOVFJQUl9WQUwoQU5OLDQwODI5LCwsLCwsTk9BVURJVCk=&amp;WINDOW=FIRST_POPUP&amp;HEIGHT=450&amp;WI","DTH=450&amp;START_MAXIMIZED=FALSE&amp;VAR:CALENDAR=US&amp;VAR:SYMBOL=B1VLVW&amp;VAR:INDEX=0"}</definedName>
    <definedName name="_20__123Graph_DCHART_9" hidden="1">[4]RefG!#REF!</definedName>
    <definedName name="_20__FDSAUDITLINK__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__123Graph_ECHART_10" hidden="1">[4]RefG!#REF!</definedName>
    <definedName name="_2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__123Graph_ECHART_12" hidden="1">[4]RefG!#REF!</definedName>
    <definedName name="_22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123Graph_ECHART_22" hidden="1">[4]RefG!#REF!</definedName>
    <definedName name="_23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__123Graph_ECHART_9" hidden="1">[4]RefG!#REF!</definedName>
    <definedName name="_24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__123Graph_FCHART_22" hidden="1">[4]RefG!#REF!</definedName>
    <definedName name="_25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__123Graph_FCHART_9" hidden="1">[4]RefG!#REF!</definedName>
    <definedName name="_26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80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1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85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8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2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5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6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PRINT_ALL">#REF!</definedName>
    <definedName name="_3__123Graph_ACHART_21" hidden="1">[4]RefG!#REF!</definedName>
    <definedName name="_3__FDSAUDITLINK__" hidden="1">{"fdsup://directions/FAT Viewer?action=UPDATE&amp;creator=factset&amp;DYN_ARGS=TRUE&amp;DOC_NAME=FAT:FQL_AUDITING_CLIENT_TEMPLATE.FAT&amp;display_string=Audit&amp;VAR:KEY=GNYPOBSNOD&amp;VAR:QUERY=UkdGX0VOVFJQUl9WQUwoU0VNSSw0MDgyOSwsLCwsLE5PQVVESVQp&amp;WINDOW=FIRST_POPUP&amp;HEIGHT=450&amp;WI","DTH=450&amp;START_MAXIMIZED=FALSE&amp;VAR:CALENDAR=US&amp;VAR:SYMBOL=B1VLVW&amp;VAR:INDEX=0"}</definedName>
    <definedName name="_30__FDSAUDITLINK__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0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2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0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1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4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15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6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8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0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2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3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4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25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26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7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8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30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1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3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34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37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8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0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1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4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5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6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7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8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9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8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9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0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1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3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64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5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6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7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8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9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0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72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3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7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75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6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8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9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2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83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86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7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8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0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2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3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4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5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6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7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8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99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ACCINV䂟ᄻȀༀ_̀䀀____Ā__________xd8b8_䄏____Ā___永䄂____剠䃡____̃___谀䃌________谀䃌____Ā___谀䃌____ꂀ섊____̃___誠섁____Ā___誠섁____ﳀ샟____̃___햀샔____Ā___햀샔">#REF!</definedName>
    <definedName name="_4__123Graph_ACHART_9" hidden="1">[4]RefG!#REF!</definedName>
    <definedName name="_4__FDSAUDITLINK__" hidden="1">{"fdsup://directions/FAT Viewer?action=UPDATE&amp;creator=factset&amp;DYN_ARGS=TRUE&amp;DOC_NAME=FAT:FQL_AUDITING_CLIENT_TEMPLATE.FAT&amp;display_string=Audit&amp;VAR:KEY=OBWBCJWLSD&amp;VAR:QUERY=UkdGX0VOVFJQUl9WQUwoUVRSLDQwODI5LCwsLCwsTk9BVURJVCk=&amp;WINDOW=FIRST_POPUP&amp;HEIGHT=450&amp;WI","DTH=450&amp;START_MAXIMIZED=FALSE&amp;VAR:CALENDAR=US&amp;VAR:SYMBOL=B1VLVW&amp;VAR:INDEX=0"}</definedName>
    <definedName name="_40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1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5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7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8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9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0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3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4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5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6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7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20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2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3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24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5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7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9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0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1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5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0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2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3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4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46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8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49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50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4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5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7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9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0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6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3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4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65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6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8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9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70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7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4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6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7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9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0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2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5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7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8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9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1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92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3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5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9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97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__123Graph_BCHART_10" hidden="1">[4]RefG!#REF!</definedName>
    <definedName name="_5__FDSAUDITLINK__" hidden="1">{"fdsup://directions/FAT Viewer?action=UPDATE&amp;creator=factset&amp;DYN_ARGS=TRUE&amp;DOC_NAME=FAT:FQL_AUDITING_CLIENT_TEMPLATE.FAT&amp;display_string=Audit&amp;VAR:KEY=AHKTKZIDML&amp;VAR:QUERY=UkdGX0VOVFJQUl9WQUwoQU5OLDQwODI5LCwsLCwsTk9BVURJVCk=&amp;WINDOW=FIRST_POPUP&amp;HEIGHT=450&amp;WI","DTH=450&amp;START_MAXIMIZED=FALSE&amp;VAR:CALENDAR=US&amp;VAR:SYMBOL=B5N0P8&amp;VAR:INDEX=0"}</definedName>
    <definedName name="_50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0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03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7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9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0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1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2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6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7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1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0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2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4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5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7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9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2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33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34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8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9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0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1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3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6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5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0__FDSAUDITLINK__" hidden="1">{"fdsup://directions/FAT Viewer?action=UPDATE&amp;creator=factset&amp;DYN_ARGS=TRUE&amp;DOC_NAME=FAT:FQL_AUDITING_CLIENT_TEMPLATE.FAT&amp;display_string=Audit&amp;VAR:KEY=ZIVIXUDYHW&amp;VAR:QUERY=KEZGX0VCSVREQV9PUEVSKExUTSw0MTExMClARkZfRUJJVERBX09QRVIoTFRNLDApKQ==&amp;WINDOW=FIRST_POP","UP&amp;HEIGHT=450&amp;WIDTH=450&amp;START_MAXIMIZED=FALSE&amp;VAR:CALENDAR=US&amp;VAR:SYMBOL=MLM&amp;VAR:INDEX=0"}</definedName>
    <definedName name="_562__FDSAUDITLINK__" hidden="1">{"fdsup://directions/FAT Viewer?action=UPDATE&amp;creator=factset&amp;DYN_ARGS=TRUE&amp;DOC_NAME=FAT:FQL_AUDITING_CLIENT_TEMPLATE.FAT&amp;display_string=Audit&amp;VAR:KEY=ZUFMBETCRA&amp;VAR:QUERY=KEZGX1NBTEVTKExUTSw0MTExMClARkZfU0FMRVMoTFRNLDApKQ==&amp;WINDOW=FIRST_POPUP&amp;HEIGHT=450&amp;WI","DTH=450&amp;START_MAXIMIZED=FALSE&amp;VAR:CALENDAR=US&amp;VAR:SYMBOL=711075&amp;VAR:INDEX=0"}</definedName>
    <definedName name="_563__FDSAUDITLINK__" hidden="1">{"fdsup://directions/FAT Viewer?action=UPDATE&amp;creator=factset&amp;DYN_ARGS=TRUE&amp;DOC_NAME=FAT:FQL_AUDITING_CLIENT_TEMPLATE.FAT&amp;display_string=Audit&amp;VAR:KEY=URUVIZYBYX&amp;VAR:QUERY=KEZGX1NBTEVTKExUTSw0MTExMClARkZfU0FMRVMoTFRNLDApKQ==&amp;WINDOW=FIRST_POPUP&amp;HEIGHT=450&amp;WI","DTH=450&amp;START_MAXIMIZED=FALSE&amp;VAR:CALENDAR=US&amp;VAR:SYMBOL=450270&amp;VAR:INDEX=0"}</definedName>
    <definedName name="_565__FDSAUDITLINK__" hidden="1">{"fdsup://directions/FAT Viewer?action=UPDATE&amp;creator=factset&amp;DYN_ARGS=TRUE&amp;DOC_NAME=FAT:FQL_AUDITING_CLIENT_TEMPLATE.FAT&amp;display_string=Audit&amp;VAR:KEY=DCDARGLIXS&amp;VAR:QUERY=KEZGX1NBTEVTKExUTSw0MTExMClARkZfU0FMRVMoTFRNLDApKQ==&amp;WINDOW=FIRST_POPUP&amp;HEIGHT=450&amp;WI","DTH=450&amp;START_MAXIMIZED=FALSE&amp;VAR:CALENDAR=US&amp;VAR:SYMBOL=VMC&amp;VAR:INDEX=0"}</definedName>
    <definedName name="_567__FDSAUDITLINK__" hidden="1">{"fdsup://Directions/FactSet Auditing Viewer?action=AUDIT_VALUE&amp;DB=129&amp;ID1=88249110&amp;VALUEID=01001&amp;SDATE=2011&amp;PERIODTYPE=ANN_STD&amp;SCFT=3&amp;window=popup_no_bar&amp;width=385&amp;height=120&amp;START_MAXIMIZED=FALSE&amp;creator=factset&amp;display_string=Audit"}</definedName>
    <definedName name="_569__FDSAUDITLINK__" hidden="1">{"fdsup://directions/FAT Viewer?action=UPDATE&amp;creator=factset&amp;DYN_ARGS=TRUE&amp;DOC_NAME=FAT:FQL_AUDITING_CLIENT_TEMPLATE.FAT&amp;display_string=Audit&amp;VAR:KEY=VANWHETCXS&amp;VAR:QUERY=KEZGX1NBTEVTKExUTSw0MTExMClARkZfU0FMRVMoTFRNLDApKQ==&amp;WINDOW=FIRST_POPUP&amp;HEIGHT=450&amp;WI","DTH=450&amp;START_MAXIMIZED=FALSE&amp;VAR:CALENDAR=US&amp;VAR:SYMBOL=MLM&amp;VAR:INDEX=0"}</definedName>
    <definedName name="_57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123Graph_BCHART_12" hidden="1">[4]RefG!#REF!</definedName>
    <definedName name="_6__FDSAUDITLINK__" hidden="1">{"fdsup://directions/FAT Viewer?action=UPDATE&amp;creator=factset&amp;DYN_ARGS=TRUE&amp;DOC_NAME=FAT:FQL_AUDITING_CLIENT_TEMPLATE.FAT&amp;display_string=Audit&amp;VAR:KEY=VIBYRUBYXM&amp;VAR:QUERY=UkdGX0VOVFJQUl9WQUwoQU5OLDQwODI5LCwsLCwsTk9BVURJVCk=&amp;WINDOW=FIRST_POPUP&amp;HEIGHT=450&amp;WI","DTH=450&amp;START_MAXIMIZED=FALSE&amp;VAR:CALENDAR=US&amp;VAR:SYMBOL=B1VLVW&amp;VAR:INDEX=0"}</definedName>
    <definedName name="_60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2__FDSAUDITLINK__" hidden="1">{"fdsup://Directions/FactSet Auditing Viewer?action=AUDIT_VALUE&amp;DB=129&amp;ID1=711075&amp;VALUEID=01149&amp;SDATE=2011&amp;PERIODTYPE=ANN_STD&amp;SCFT=3&amp;window=popup_no_bar&amp;width=385&amp;height=120&amp;START_MAXIMIZED=FALSE&amp;creator=factset&amp;display_string=Audit"}</definedName>
    <definedName name="_7__123Graph_BCHART_17" hidden="1">[4]RefG!#REF!</definedName>
    <definedName name="_7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123Graph_BCHART_9" hidden="1">[4]RefG!#REF!</definedName>
    <definedName name="_8__FDSAUDITLINK__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80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__123Graph_CCHART_10" hidden="1">[4]RefG!#REF!</definedName>
    <definedName name="_9__FDSAUDITLINK__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90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i2">#REF!</definedName>
    <definedName name="_ALT_X">#REF!</definedName>
    <definedName name="_ass1">#REF!</definedName>
    <definedName name="_aud2">[2]Sensetivities!#REF!</definedName>
    <definedName name="_bb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dm.0050C7C024E54455A3C105A4AD93B33B.edm" hidden="1">#REF!</definedName>
    <definedName name="_bdm.01FAC462A0F145C4A62CEEB6B5FD0A23.edm" hidden="1">#REF!</definedName>
    <definedName name="_bdm.03F54FAD08954368A5B92A788785E2FE.edm" hidden="1">#REF!</definedName>
    <definedName name="_bdm.05255D0FD3A4448B9348F75CF818855E.edm" hidden="1">#REF!</definedName>
    <definedName name="_bdm.05B939F5FA4D4E38876CB1075CEADA9A.edm" hidden="1">#REF!</definedName>
    <definedName name="_bdm.06D7451592254FB5A03B2A3DC1731D90.edm" hidden="1">[5]Discount1!$A:$IV</definedName>
    <definedName name="_bdm.06DFC158E48E47AA9CCB733D109198D1.edm" hidden="1">'[6]SPLIT DIVERGENCE'!$A:$IV</definedName>
    <definedName name="_bdm.07FBFB1F1273481388655E8186B2EDC9.edm" hidden="1">#REF!</definedName>
    <definedName name="_bdm.09000C7E17F84244ACEC80471D4CE634.edm" hidden="1">#REF!</definedName>
    <definedName name="_bdm.0CDCFAD302D343AF9DC4507F87EBE437.edm" hidden="1">#REF!</definedName>
    <definedName name="_bdm.11598959ABCA498383285E9D0C339CC9.edm" hidden="1">'[6]Reset Methodology I'!$A:$IV</definedName>
    <definedName name="_bdm.1588B75876F04639872AF45E0CBE4E1C.edm" hidden="1">#REF!</definedName>
    <definedName name="_bdm.15F8FBF1FC4C4580B3B1A5FCDCFEBEB4.edm" hidden="1">'[7]SEMG SH'!$A:$IV</definedName>
    <definedName name="_bdm.1AE1E243B9A944FA9627F752D19BA208.edm" hidden="1">#REF!</definedName>
    <definedName name="_bdm.25E0450B4F514BA5BE4A61EE899F3782.edm" hidden="1" xml:space="preserve">                                                          '[8]TX FY13 to FY18'!$A:$IV</definedName>
    <definedName name="_bdm.2731DEF749044209B05F3C5D5778C203.edm" hidden="1">'[6]15-50 IDR CAP'!$A:$IV</definedName>
    <definedName name="_bdm.2827D745BABD4189A8F284CE3CB24323.edm" hidden="1">#REF!</definedName>
    <definedName name="_bdm.2890A16BFAAE45F89F10AE0A9A1846B5.edm" hidden="1" xml:space="preserve">                                                          '[8]CA FY14 FY18'!$A:$IV</definedName>
    <definedName name="_bdm.28D866F26A2948C2A473B45B74D29F14.edm" hidden="1">#REF!</definedName>
    <definedName name="_bdm.2A6BFE8A399B45659E8E0432F51633D9.edm" hidden="1">#REF!</definedName>
    <definedName name="_bdm.2A7272BA3F934485845F6B70FC39C6D8.edm" hidden="1">[6]Standalone!$A:$IV</definedName>
    <definedName name="_bdm.2B13202997F44AA09DE0D380B137249C.edm" hidden="1">#REF!</definedName>
    <definedName name="_bdm.2DA0D1B288C341BABF3AABB02AD95B91.edm" hidden="1">#REF!</definedName>
    <definedName name="_bdm.2E64EBC8A2BE4C86ABD73BEE8FC1D1BC.edm" hidden="1">#REF!</definedName>
    <definedName name="_bdm.30F8AA3BD6E54471B1F4BCC660CAD512.edm" hidden="1">#REF!</definedName>
    <definedName name="_bdm.31654FA73F1443F2BF4BDB6D302D7812.edm" hidden="1">#REF!</definedName>
    <definedName name="_bdm.33ED345342BB4427A69FB754A699B10E.edm" hidden="1">'[9]Relative Unit Performance 3Yrs'!$A:$IV</definedName>
    <definedName name="_bdm.3473F1AC70014A99AB82F982D1A8C58C.edm" hidden="1" xml:space="preserve">                                                          '[8]CA CapEx'!$A:$IV</definedName>
    <definedName name="_bdm.353C426679C647908EB789A206B70446.edm" hidden="1">[7]Segment!$A:$IV</definedName>
    <definedName name="_bdm.3845DADF019E4AE2BB24643918CB7BC6.edm" hidden="1">#REF!</definedName>
    <definedName name="_bdm.3B8CA317A31745219F7F4ABCCA53FB54.edm" hidden="1">#REF!</definedName>
    <definedName name="_bdm.3C4FAF3F6D51484DBF815C1E96CFFD2D.edm" hidden="1">#REF!</definedName>
    <definedName name="_bdm.408254F46C724FF298CFD819E0C132B0.edm" hidden="1">#REF!</definedName>
    <definedName name="_bdm.419CB360B93A4A35A6FE946085F23117.edm" hidden="1">#REF!</definedName>
    <definedName name="_bdm.435D936263B649258E94A50E40527CB6.edm" hidden="1">#REF!</definedName>
    <definedName name="_bdm.447B3EB9BB634C44B4C5F4BB4FF4DE3F.edm" hidden="1">[10]Summary!$A:$IV</definedName>
    <definedName name="_bdm.4523E34AC64C40C38DFD5E0149F37DA5.edm" hidden="1">#REF!</definedName>
    <definedName name="_bdm.48B62BFE7A9947C5A0913FCF8448E777.edm" hidden="1" xml:space="preserve">                                             '[8]FY13 FY14'!$A:$IV</definedName>
    <definedName name="_bdm.49CBA739BF9F4316B224E29DB0DB3514.edm" hidden="1" xml:space="preserve">                                                   '[8]FY13 FY14'!$A:$IV</definedName>
    <definedName name="_bdm.4C9180CF5FEE4A27A00FCDACCE9D6EE5.edm" hidden="1" xml:space="preserve">                                                          '[8]TX FY13 to FY18'!$A:$IV</definedName>
    <definedName name="_bdm.4CC6928F766A4AFBB66918F12622C094.edm" hidden="1">#REF!</definedName>
    <definedName name="_bdm.4D2F3948B00B43F7BD76217E86B57A51.edm" hidden="1" xml:space="preserve">                                                          '[8]FY 07 to FY18'!$A:$IV</definedName>
    <definedName name="_bdm.4FBEF51C206849788259F319FB2E6B3F.edm" hidden="1">#REF!</definedName>
    <definedName name="_bdm.51048DD11D194237A1DCA253C68384E0.edm" hidden="1">#REF!</definedName>
    <definedName name="_bdm.541CEBC9DA6F4129B7F36B7E64449D47.edm" hidden="1">#REF!</definedName>
    <definedName name="_bdm.56CB3EDBACFC46549A0C2B53261E3B1D.edm" hidden="1">#REF!</definedName>
    <definedName name="_bdm.59155A9B455845858F1272B937DC6397.edm" hidden="1" xml:space="preserve">                                                          '[8]TX FY13 to FY18'!$A:$IV</definedName>
    <definedName name="_bdm.5A2AABA8324A48FD8CD6CA83EF74C452.edm" hidden="1">#REF!</definedName>
    <definedName name="_bdm.5A8250F342AA443C9C487543457B1D46.edm" hidden="1">#REF!</definedName>
    <definedName name="_bdm.5BE0BBA049A34DAD884508EABB17CBF5.edm" hidden="1">#REF!</definedName>
    <definedName name="_bdm.5C113D0F8F87464F9E0827C82D1F7D77.edm" hidden="1" xml:space="preserve">                                                       '[8]FY13 FY14'!$A:$IV</definedName>
    <definedName name="_bdm.5C40DD93C2C74668860588BD9DE0EDDB.edm" hidden="1">#REF!</definedName>
    <definedName name="_bdm.5CACD1CB24B94A34BF29295CC8293773.edm" hidden="1">#REF!</definedName>
    <definedName name="_bdm.5DDF38A09626484E82E2477354DAA782.edm" hidden="1">#REF!</definedName>
    <definedName name="_bdm.61606BE365854AF3B552410991BDC633.edm" hidden="1">#REF!</definedName>
    <definedName name="_bdm.631AE393FAD7423F869E7DF02F8CBB81.edm" hidden="1">#REF!</definedName>
    <definedName name="_bdm.6397692377F8444EA5DBF1FD41822C59.edm" hidden="1">'[6]GP VALUATION_2'!$A:$IV</definedName>
    <definedName name="_bdm.642B579E10A64263BC3CEB2AC3CD0780.edm" hidden="1">#REF!</definedName>
    <definedName name="_bdm.65591572E5514B21A8EFADE76EE8BB66.edm" hidden="1">#REF!</definedName>
    <definedName name="_bdm.65695C15B8B946B691ADAEC8ECC5D52A.edm" hidden="1">#REF!</definedName>
    <definedName name="_bdm.6A62F56DB6264062ACF5CCE348E189DC.edm" hidden="1">#REF!</definedName>
    <definedName name="_bdm.6B0DFC68CE444988A9925D21C1E74564.edm" hidden="1">#REF!</definedName>
    <definedName name="_bdm.7250B394DDF4440EBEFB84A4473E0FA3.edm" hidden="1">'[6]Forecast Output'!$A:$IV</definedName>
    <definedName name="_bdm.726A76500B2D46A8BFBEE3B43BEAB0FF.edm" hidden="1">#REF!</definedName>
    <definedName name="_bdm.72F10DB40B6E40FF869D71B0909FFC89.edm" hidden="1">#REF!</definedName>
    <definedName name="_bdm.72FE4346A9854CBBB2CE478EAD3E40F5.edm" hidden="1">#REF!</definedName>
    <definedName name="_bdm.743702B993DC4437A08F7597E341A587.edm" hidden="1">#REF!</definedName>
    <definedName name="_bdm.75E20BA2CCEF4E69BD2A7BC5C34FB7D4.edm" hidden="1">#REF!</definedName>
    <definedName name="_bdm.821D84B3E42E461287BA69F3E25797B5.edm" hidden="1">#REF!</definedName>
    <definedName name="_bdm.8500631D49894F3E9A00C4AFDB64A76C.edm" hidden="1">'[6]CAP DCF'!$A:$IV</definedName>
    <definedName name="_bdm.862CE5A327AE47E980AE660F9B87332F.edm" hidden="1">#REF!</definedName>
    <definedName name="_bdm.8AE73D3B340D4B799B91C1BA2F4D4A3C.edm" hidden="1">#REF!</definedName>
    <definedName name="_bdm.8DC3CE0AE77F4EADBBFBB45867100216.edm" hidden="1">#REF!</definedName>
    <definedName name="_bdm.8F9281CA084B4439AC309E9F14F79BD5.edm" hidden="1">#REF!</definedName>
    <definedName name="_bdm.92448356A1D1431682A9B6B8D590E357.edm" hidden="1" xml:space="preserve">                                                         '[8]FY14 FY18'!$A:$IV</definedName>
    <definedName name="_bdm.964D16071EBB44148D9AE8573E7F3B38.edm" hidden="1">#REF!</definedName>
    <definedName name="_bdm.97525D8E36A94321BA430FB49F9F38B9.edm" hidden="1">#REF!</definedName>
    <definedName name="_bdm.9A3B556E10CD44C3BD8AA7F3292108A6.edm" hidden="1" xml:space="preserve">                                                 '[8]FY13 FY14'!$A:$IV</definedName>
    <definedName name="_bdm.9A64BD6D215446C8A719D658F11042BE.edm" hidden="1">[6]Chart!$A:$IV</definedName>
    <definedName name="_bdm.9BBEB928820E49D1A4CA12584BF2F9F2.edm" hidden="1">#REF!</definedName>
    <definedName name="_bdm.9D50CCBE7D8F449D9217BD76D92B08FB.edm" hidden="1">#REF!</definedName>
    <definedName name="_bdm.9DBA0D85C393433FB3FCB25ADDC18FA5.edm" hidden="1" xml:space="preserve">                                               '[8]FY13 FY14'!$A:$IV</definedName>
    <definedName name="_bdm.9F907B9973E746BD826560E222660D3A.edm" hidden="1">#REF!</definedName>
    <definedName name="_bdm.9FE53E77B32640BB8AB91A14F00FB39C.edm" hidden="1">#REF!</definedName>
    <definedName name="_bdm.A2A3C59DF45D4493BBD16484191885EB.edm" hidden="1">#REF!</definedName>
    <definedName name="_bdm.A35AB56FA7E542FAA5DCB97563585956.edm" hidden="1">#REF!</definedName>
    <definedName name="_bdm.A4F32D9E1BBF405BAE8D5D2FF3E1A771.edm" hidden="1">#REF!</definedName>
    <definedName name="_bdm.AC37E6CFDEED429EBE460336F43A30B8.edm" hidden="1">#REF!</definedName>
    <definedName name="_bdm.AC4F7D6AA92F4BB5829AC9EFF78D78C9.edm" hidden="1">#REF!</definedName>
    <definedName name="_bdm.ACCBEB16D2A54091A92987AD17967605.edm" hidden="1" xml:space="preserve">                                                          '[8]TX FY13 to FY18'!$A:$IV</definedName>
    <definedName name="_bdm.ADAE965AEDAD489984911EBF0526FCB5.edm" hidden="1">'[11]Oil Field Services'!$A:$IV</definedName>
    <definedName name="_bdm.B13AE3FBCAE94E318305FBF489299637.edm" hidden="1">#REF!</definedName>
    <definedName name="_bdm.B4FD6A514FD14F068131E850EF0538A8.edm" hidden="1">#REF!</definedName>
    <definedName name="_bdm.B50F97ABAC5D41C2A61242258DBE2CA9.edm" hidden="1">#REF!</definedName>
    <definedName name="_bdm.B66668949E9C42889C28FF632BA6BFFA.edm" hidden="1" xml:space="preserve">                                                          '[8]CA FY13 FY18'!$A:$IV</definedName>
    <definedName name="_bdm.B7FF5DF7DBFA4118A896B302412E358C.edm" hidden="1">#REF!</definedName>
    <definedName name="_bdm.B815B168AF3A4F2DB3D6899D7D339A49.edm" hidden="1">'[12]Aquaman Financial Projections'!$A:$IV</definedName>
    <definedName name="_bdm.B90C2353469141D38C50D2755016D4AD.edm" hidden="1">#REF!</definedName>
    <definedName name="_bdm.BA02BBC094D04D13A21F0142D3C2B149.edm" hidden="1">#REF!</definedName>
    <definedName name="_bdm.BB4680D8AEE94C91B502DF6A0409A584.edm" hidden="1">'[6]Football Field'!$A:$IV</definedName>
    <definedName name="_bdm.BC1F86F559674251BE80E2A3E87327C1.edm" hidden="1" xml:space="preserve">                                                     '[8]FY13 FY14'!$A:$IV</definedName>
    <definedName name="_bdm.C2A9B723A4F847B485DB4057A7419D52.edm" hidden="1">#REF!</definedName>
    <definedName name="_bdm.C54236E1226D416F9F48872D586AD65A.edm" hidden="1">[11]placemat!$A:$IV</definedName>
    <definedName name="_bdm.C66EEECB96614BBE9650D912F7115A65.edm" hidden="1">#REF!</definedName>
    <definedName name="_bdm.C7BCC6D2E5CC441BA6CBA230554FC2CC.edm" hidden="1">#REF!</definedName>
    <definedName name="_bdm.C8B867E1ADC34D47B1E26783C6D2F93E.edm" hidden="1">'[12]Superman Financial Projections'!$A:$IV</definedName>
    <definedName name="_bdm.CB8294BBA99E492F836DF83BC2ADAFE5.edm" hidden="1">#REF!</definedName>
    <definedName name="_bdm.CF6ACFFED89C41A2839F013524809819.edm" hidden="1">#REF!</definedName>
    <definedName name="_bdm.D105FA52E011440AA1D14DDD3E0505AC.edm" hidden="1">#REF!</definedName>
    <definedName name="_bdm.D20E0FA3B68A4574987EE66D4197257C.edm" hidden="1">#REF!</definedName>
    <definedName name="_bdm.D818A6227CDA4ABE9000FCE4CA36F0A2.edm" hidden="1">#REF!</definedName>
    <definedName name="_bdm.D82D68D9B2904394AB21180F972A7F5C.edm" hidden="1" xml:space="preserve">                                                          '[8]TX FY13 to FY18'!$A:$IV</definedName>
    <definedName name="_bdm.E5D1CF3C40E84B0C9B6F8688441D55B9.edm" hidden="1">#REF!</definedName>
    <definedName name="_bdm.E79B01E86D3643C3A919FFDB64C4DA6E.edm" hidden="1">'[6]Reset Forward'!$A:$IV</definedName>
    <definedName name="_bdm.E87E75B10BFB4BABB4DF84075B1A8EBC.edm" hidden="1">#REF!</definedName>
    <definedName name="_bdm.E9C915C128ED4C74A28C9376F9F47D32.edm" hidden="1">#REF!</definedName>
    <definedName name="_bdm.EAAE5D679C1145309736574360AAC080.edm" hidden="1">[10]Output!$A:$IV</definedName>
    <definedName name="_bdm.ED80064D43E9461A9F8FD48FC7A635CE.edm" hidden="1">#REF!</definedName>
    <definedName name="_bdm.EE40EA49B4704809A0E6CDBBBCD8AF3D.edm" hidden="1">[7]Sheet3!$A:$IV</definedName>
    <definedName name="_bdm.EFADF6F792E04796ABF9B9DBFF1EAB99.edm" hidden="1">#REF!</definedName>
    <definedName name="_bdm.F1804F0D1AA843B082AC609D40A16D3A.edm" hidden="1">#REF!</definedName>
    <definedName name="_bdm.F399EBB689B2459E94C615F5CCFF1564.edm" hidden="1" xml:space="preserve">                                                          '[8]TX FY13 to FY18'!$A:$IV</definedName>
    <definedName name="_bdm.F4F9CDAEBEF7487A8DA5071FAD9DF135.edm" hidden="1">[7]Capitalization!$A:$IV</definedName>
    <definedName name="_bdm.F518A22BC61248E78231F14FD9DD4E57.edm" hidden="1">#REF!</definedName>
    <definedName name="_bdm.F5AABF040F7544968730661333BF0C6D.edm" hidden="1">#REF!</definedName>
    <definedName name="_bdm.F666E40EDC23440C8411FFB80B53E092.edm" hidden="1">#REF!</definedName>
    <definedName name="_bdm.F9FBFA8AFC3246118558D04C2209D716.edm" hidden="1">#REF!</definedName>
    <definedName name="_bdm.FBD8D4D5FB2F4C088F054327EA4A77D0.edm" hidden="1">#REF!</definedName>
    <definedName name="_bdm.FBE86009621A46DFBB604C139AE55412.edm" hidden="1">#REF!</definedName>
    <definedName name="_bdm.FD76FF9629F240D5BC14E9172C039056.edm" hidden="1" xml:space="preserve">                                                          '[8]CA FY13 FY18'!$A:$IV</definedName>
    <definedName name="_bdm.FE12675AC5FF4A95A229DBFFA4DFA8FE.edm" hidden="1">#REF!</definedName>
    <definedName name="_bdm.FE1EC54739DC457C929BBB53010A5023.edm" hidden="1">#REF!</definedName>
    <definedName name="_bdm.FE3D50E4B26548259DD6BF5301BB5A6C.edm" hidden="1">'[6]GP VALUATION_1'!$A:$IV</definedName>
    <definedName name="_C">#REF!</definedName>
    <definedName name="_cbs1">#REF!</definedName>
    <definedName name="_cc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ov1">#REF!</definedName>
    <definedName name="_cov2">#REF!</definedName>
    <definedName name="_cov3">#REF!</definedName>
    <definedName name="_cov4">#REF!</definedName>
    <definedName name="_DAT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C02">#REF!</definedName>
    <definedName name="_DLP1" hidden="1">{#N/A,#N/A,FALSE,"Aging Summary";#N/A,#N/A,FALSE,"Ratio Analysis";#N/A,#N/A,FALSE,"Test 120 Day Accts";#N/A,#N/A,FALSE,"Tickmarks"}</definedName>
    <definedName name="_dlp2">#REF!</definedName>
    <definedName name="_dlp3">#REF!</definedName>
    <definedName name="_EPS1">#REF!</definedName>
    <definedName name="_EPS2">#REF!</definedName>
    <definedName name="_EPS3">#REF!</definedName>
    <definedName name="_ev2">[13]empvin2!$A$1:$D$6</definedName>
    <definedName name="_ex2">#REF!</definedName>
    <definedName name="_flu1">#REF!</definedName>
    <definedName name="_gp2">#REF!</definedName>
    <definedName name="_GYP2">[13]GYp!$A$1:$G$47</definedName>
    <definedName name="_gyp3">#REF!</definedName>
    <definedName name="_IAR3">[14]IARyPD!#REF!</definedName>
    <definedName name="_ING1">[15]CMRESU99!#REF!</definedName>
    <definedName name="_ING2">[15]CMRESU99!#REF!</definedName>
    <definedName name="_ING3">[15]CMRESU99!#REF!</definedName>
    <definedName name="_ING4">[15]CMRESU99!#REF!</definedName>
    <definedName name="_ING5">[15]CMRESU99!#REF!</definedName>
    <definedName name="_ING6">[15]CMRESU99!#REF!</definedName>
    <definedName name="_ING7">[15]CMRESU99!#REF!</definedName>
    <definedName name="_ir6">#REF!</definedName>
    <definedName name="_ird2">#REF!</definedName>
    <definedName name="_Key1" hidden="1">#REF!</definedName>
    <definedName name="_Low1">#REF!</definedName>
    <definedName name="_Low2">#REF!</definedName>
    <definedName name="_Low3">#REF!</definedName>
    <definedName name="_Low4">#REF!</definedName>
    <definedName name="_Low5">#REF!</definedName>
    <definedName name="_Low6">#REF!</definedName>
    <definedName name="_Low7">#REF!</definedName>
    <definedName name="_Low8">#REF!</definedName>
    <definedName name="_Low9">#REF!</definedName>
    <definedName name="_me2">#REF!</definedName>
    <definedName name="_op2">[2]Sensetivities!#REF!</definedName>
    <definedName name="_Order1" hidden="1">0</definedName>
    <definedName name="_Order2" hidden="1">255</definedName>
    <definedName name="_pas1">#REF!</definedName>
    <definedName name="_pas2">#REF!</definedName>
    <definedName name="_PE1">#REF!</definedName>
    <definedName name="_PE2">#REF!</definedName>
    <definedName name="_PE3">#REF!</definedName>
    <definedName name="_PFY1">#REF!</definedName>
    <definedName name="_PFY2">#REF!</definedName>
    <definedName name="_PFY3">#REF!</definedName>
    <definedName name="_PFY4">#REF!</definedName>
    <definedName name="_pl1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_Qtr1">#REF!</definedName>
    <definedName name="_Qtr2">#REF!</definedName>
    <definedName name="_Qtr3">#REF!</definedName>
    <definedName name="_Qtr4">'[3]3a'!#REF!</definedName>
    <definedName name="_rei3">[13]rei!$A$1:$D$20</definedName>
    <definedName name="_Sort" hidden="1">#REF!</definedName>
    <definedName name="_sub1">#REF!</definedName>
    <definedName name="_sub10">#REF!</definedName>
    <definedName name="_sub11">#REF!</definedName>
    <definedName name="_sub12">#REF!</definedName>
    <definedName name="_sub13">#REF!</definedName>
    <definedName name="_sub14">#REF!</definedName>
    <definedName name="_sub15">#REF!</definedName>
    <definedName name="_sub16">#REF!</definedName>
    <definedName name="_sub17">#REF!</definedName>
    <definedName name="_sub18">#REF!</definedName>
    <definedName name="_sub19">#REF!</definedName>
    <definedName name="_sub2">#REF!</definedName>
    <definedName name="_sub20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sub8">#REF!</definedName>
    <definedName name="_sub9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ri10">#REF!</definedName>
    <definedName name="_tri11">#REF!</definedName>
    <definedName name="_Var01">'[3]3a'!#REF!</definedName>
    <definedName name="_Var02">'[3]3a'!#REF!</definedName>
    <definedName name="_VPP1">#REF!</definedName>
    <definedName name="_VPP2">#REF!</definedName>
    <definedName name="_VPP3">#REF!</definedName>
    <definedName name="_YR01">'[3]3a'!#REF!</definedName>
    <definedName name="_YR02">'[3]3a'!#REF!</definedName>
    <definedName name="_YR03">'[3]3a'!#REF!</definedName>
    <definedName name="_Yr04">'[3]3a'!#REF!</definedName>
    <definedName name="_YR05">'[3]3a'!#REF!</definedName>
    <definedName name="_YR06">'[3]3a'!#REF!</definedName>
    <definedName name="_Yr1">#REF!</definedName>
    <definedName name="_Yr2">#REF!</definedName>
    <definedName name="a">#N/A</definedName>
    <definedName name="AA">[1]Acciones!#REF!</definedName>
    <definedName name="AAA_DOCTOPS" hidden="1">"AAA_SET"</definedName>
    <definedName name="AAA_duser" hidden="1">"OFF"</definedName>
    <definedName name="aaaaaaaaaaaaaa">'[1]Otras inversiones'!#REF!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c_price">'[16]Stand-alone val'!$F$7</definedName>
    <definedName name="AbilityToPayCalc" localSheetId="3">[17]!AbilityToPayCalc</definedName>
    <definedName name="AbilityToPayCalc">[17]!AbilityToPayCalc</definedName>
    <definedName name="AccRec">#REF!</definedName>
    <definedName name="accretion">#N/A</definedName>
    <definedName name="ACCT">#REF!</definedName>
    <definedName name="acdl">#N/A</definedName>
    <definedName name="AcqNum">#REF!</definedName>
    <definedName name="Acquirors">#REF!</definedName>
    <definedName name="Acreedor">'[18]Hoja1 (2)'!$A$1:$D$12420</definedName>
    <definedName name="Act">#REF!</definedName>
    <definedName name="ACTAGR">#REF!</definedName>
    <definedName name="ACTGAN">#REF!</definedName>
    <definedName name="ACTINT">#REF!</definedName>
    <definedName name="AD_Ajuste_VPP">#REF!</definedName>
    <definedName name="AD_CM_Dividendos">#REF!</definedName>
    <definedName name="AD_Corr_Mon_Inversion">#REF!</definedName>
    <definedName name="AD_Patrim_Negativo">#REF!</definedName>
    <definedName name="AD_Reconc_Utilidad.">#REF!</definedName>
    <definedName name="AdjTaxes">#REF!</definedName>
    <definedName name="ADYear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EE">#REF!</definedName>
    <definedName name="agc">#REF!</definedName>
    <definedName name="ai">#REF!</definedName>
    <definedName name="AJUSTE_PRICE">'[19]PRESUNTIVA- ANTICIPO- DESCUENTO'!$C$1</definedName>
    <definedName name="amort">#REF!</definedName>
    <definedName name="AmortLTM">#REF!</definedName>
    <definedName name="AmortYear1">#REF!</definedName>
    <definedName name="Analyst" hidden="1">[20]MAIN!$J$31</definedName>
    <definedName name="ANEXO02">#REF!</definedName>
    <definedName name="ANEXO29">#REF!</definedName>
    <definedName name="anscount" hidden="1">3</definedName>
    <definedName name="anything" hidden="1">{#N/A,#N/A,FALSE,"Output";#N/A,#N/A,FALSE,"Cover Sheet";#N/A,#N/A,FALSE,"Current Mkt. Projections"}</definedName>
    <definedName name="año">#REF!</definedName>
    <definedName name="apr96_0442_False" localSheetId="3">[21]!RFalseC6</definedName>
    <definedName name="apr96_0442_False">[21]!RFalseC6</definedName>
    <definedName name="apracct">#REF!</definedName>
    <definedName name="aprledger">#REF!</definedName>
    <definedName name="ARA_Threshold">#REF!</definedName>
    <definedName name="_xlnm.Print_Area">#REF!</definedName>
    <definedName name="AREA01">#REF!</definedName>
    <definedName name="AREA02">#REF!</definedName>
    <definedName name="AREA04">#REF!</definedName>
    <definedName name="AREA1">'[22]8'!$A$96:$AK$141</definedName>
    <definedName name="AREA14">'[23]Datos estimado'!$A$1:$O$75</definedName>
    <definedName name="AREA2">'[22]8'!$A$1:$AA$141</definedName>
    <definedName name="area20">#REF!</definedName>
    <definedName name="AREA21">'[23]Datos estimado'!$A$37:$Y$74</definedName>
    <definedName name="AREA3">#REF!</definedName>
    <definedName name="AREA4">#REF!</definedName>
    <definedName name="ARP_Threshold">#REF!</definedName>
    <definedName name="a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2DocOpenMode" hidden="1">"AS2DocumentBrowse"</definedName>
    <definedName name="AS2DocOpenMode_1" hidden="1">"AS2DocumentEdit"</definedName>
    <definedName name="AS2HasNoAutoHeaderFooter" hidden="1">" "</definedName>
    <definedName name="AS2NamedRange" hidden="1">2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" hidden="1">{"qchm_dcf",#N/A,FALSE,"QCHMDCF2";"qchm_terminal",#N/A,FALSE,"QCHMDCF2"}</definedName>
    <definedName name="asset">#REF!</definedName>
    <definedName name="Assets">#REF!</definedName>
    <definedName name="ASSETsale">#REF!</definedName>
    <definedName name="AssetWriteup">#REF!</definedName>
    <definedName name="ASSUMP_PL">#REF!</definedName>
    <definedName name="att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ug96_0442_False" localSheetId="3">[21]!RFalseC10</definedName>
    <definedName name="aug96_0442_False">[21]!RFalseC10</definedName>
    <definedName name="augcube">#REF!</definedName>
    <definedName name="AvB">#REF!</definedName>
    <definedName name="avp\">'[24]AVP (EBITDA mult)'!#REF!</definedName>
    <definedName name="AZ">#REF!</definedName>
    <definedName name="AZ_PAGE1">#REF!</definedName>
    <definedName name="b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A_05">#REF!</definedName>
    <definedName name="BA_06A">#REF!</definedName>
    <definedName name="BA_06B">#REF!</definedName>
    <definedName name="BA_08">#REF!</definedName>
    <definedName name="BA_09">#REF!</definedName>
    <definedName name="BA_10">#REF!</definedName>
    <definedName name="BA_11">#REF!</definedName>
    <definedName name="BA_12">#REF!</definedName>
    <definedName name="BA_15">#REF!</definedName>
    <definedName name="BA_17">#REF!</definedName>
    <definedName name="BA_19A">[25]Provisones!#REF!</definedName>
    <definedName name="BA_20">#REF!</definedName>
    <definedName name="BA_21">#REF!</definedName>
    <definedName name="BA_22">#REF!</definedName>
    <definedName name="BA_23">#REF!</definedName>
    <definedName name="BA_32">#REF!</definedName>
    <definedName name="BA_34">#REF!</definedName>
    <definedName name="BA_39">#REF!</definedName>
    <definedName name="BACK_A">[26]AcqIS:AcqBSCF!$A$54:$N$55</definedName>
    <definedName name="backup">#REF!</definedName>
    <definedName name="BAL.OCT">#REF!</definedName>
    <definedName name="BAL_SHT">#REF!</definedName>
    <definedName name="BALANC">#REF!</definedName>
    <definedName name="balance">#REF!</definedName>
    <definedName name="BALSHEETCHNGS">'[27]Balance Sheet'!#REF!</definedName>
    <definedName name="BAS">[28]PROVI!$B$1:$AQ$120</definedName>
    <definedName name="BASE">[28]PROVI!$B$1:$AT$115</definedName>
    <definedName name="BASE1">[29]RREDES!$B$1:$AT$27</definedName>
    <definedName name="_xlnm.Database">#REF!</definedName>
    <definedName name="BCE">#REF!</definedName>
    <definedName name="BCFvalue">#REF!</definedName>
    <definedName name="Beta">#REF!</definedName>
    <definedName name="BETANIA">'[30]EMGESA '!$A$1:$F$65536</definedName>
    <definedName name="BG_Del" hidden="1">15</definedName>
    <definedName name="BG_Ins" hidden="1">4</definedName>
    <definedName name="BG_Mod" hidden="1">6</definedName>
    <definedName name="Bgt">#REF!</definedName>
    <definedName name="blah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LPH_2" hidden="1">#REF!</definedName>
    <definedName name="BLPH1" hidden="1">#REF!</definedName>
    <definedName name="BLPH1000001" hidden="1">[31]Sheet1!$B$12</definedName>
    <definedName name="BLPH1000003" hidden="1">#REF!</definedName>
    <definedName name="BLPH12" hidden="1">#REF!</definedName>
    <definedName name="BLPH13" hidden="1">#REF!</definedName>
    <definedName name="BLPH14" hidden="1">#REF!</definedName>
    <definedName name="BLPH2" hidden="1">#REF!</definedName>
    <definedName name="BLPH200001" hidden="1">'[32]Stock Chart'!$B$5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ookA">#REF!</definedName>
    <definedName name="BookC">#REF!</definedName>
    <definedName name="BOSA_ING_BARR">[28]PROVI!$B$418:$AQ$419</definedName>
    <definedName name="BOSA_ING_PROV">[28]PROVI!$B$129:$AQ$130</definedName>
    <definedName name="BOSA_INV_PRES">[28]PROVI!$B$461:$AQ$462</definedName>
    <definedName name="BOSA_LOT_REDBS">[33]RREDES!$B$418:$AT$419</definedName>
    <definedName name="BOSA_LOT_REDSB">[33]PROVI!$B$645:$AT$646</definedName>
    <definedName name="BOSA_PROY_APROB">[28]PROVI!$B$254:$AQ$255</definedName>
    <definedName name="BOSA_PROY_EJEC">[28]PROVI!$B$296:$AQ$297</definedName>
    <definedName name="BOSA_PROY_EJECU">[28]PROVI!$B$337:$AQ$338</definedName>
    <definedName name="BOSA_PROY_PEND">[28]PROVI!$B$171:$AQ$172</definedName>
    <definedName name="BOSA_PROY_TERM">[28]PROVI!$B$212:$AQ$213</definedName>
    <definedName name="BPS">'[34]&lt;&lt; COVER &gt;&gt;'!$J$35</definedName>
    <definedName name="BS">#REF!</definedName>
    <definedName name="BS_Data_Col" hidden="1">[20]MAIN!$J$1</definedName>
    <definedName name="BV">#REF!</definedName>
    <definedName name="BvAPerc">#REF!</definedName>
    <definedName name="c.LTMYear" hidden="1">[35]LTM!$L$453</definedName>
    <definedName name="C_">'[1]Otras inversiones'!#REF!</definedName>
    <definedName name="CA">[36]Cover!$D$25</definedName>
    <definedName name="CAGRTrig">#REF!</definedName>
    <definedName name="CAIS_APR">[28]PROVI!$B$404:$R$405</definedName>
    <definedName name="CAIS_ING">[28]PROVI!$B$378:$R$379</definedName>
    <definedName name="CAIS_TER">[28]PROVI!$B$391:$R$392</definedName>
    <definedName name="CalEPS2">#REF!</definedName>
    <definedName name="CalPE1">#REF!</definedName>
    <definedName name="CalPE3">#REF!</definedName>
    <definedName name="CapA">#REF!</definedName>
    <definedName name="CapExMargin">#REF!</definedName>
    <definedName name="capital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capnumber">#REF!</definedName>
    <definedName name="caps">#REF!</definedName>
    <definedName name="capx">#REF!</definedName>
    <definedName name="Case">[37]Cover!$G$14</definedName>
    <definedName name="casenumber">#REF!</definedName>
    <definedName name="cash">#REF!</definedName>
    <definedName name="CASH_FLOW_STMT">#REF!</definedName>
    <definedName name="CashA">#REF!</definedName>
    <definedName name="CashFlow">#REF!</definedName>
    <definedName name="cashoption">#REF!</definedName>
    <definedName name="CashPer">#REF!</definedName>
    <definedName name="CashRate">#REF!</definedName>
    <definedName name="CashT">#REF!</definedName>
    <definedName name="CBS">#REF!</definedName>
    <definedName name="ccase">#REF!</definedName>
    <definedName name="CCOSTO">[38]Hoja1!$A$2:$B$44</definedName>
    <definedName name="cdf">#REF!</definedName>
    <definedName name="CDV">#REF!</definedName>
    <definedName name="CERO">'[1]Otras inversiones'!#REF!</definedName>
    <definedName name="CF">#REF!</definedName>
    <definedName name="cflow">#REF!</definedName>
    <definedName name="Changes">#REF!</definedName>
    <definedName name="CHAP_ING_BARR">[28]PROVI!$B$421:$AQ$422</definedName>
    <definedName name="CHAP_ING_PROV">[28]PROVI!$B$132:$AQ$133</definedName>
    <definedName name="CHAP_INV_PRES">[28]PROVI!$B$465:$AQ$466</definedName>
    <definedName name="CHAP_LOR_REDSB">[33]PROVI!$B$648:$AT$649</definedName>
    <definedName name="CHAP_LOT_REDBS">[33]RREDES!$B$421:$AT$422</definedName>
    <definedName name="CHAP_PROY_APROB">[28]PROVI!$B$257:$AQ$258</definedName>
    <definedName name="CHAP_PROY_EJEC">[28]PROVI!$B$299:$AQ$300</definedName>
    <definedName name="CHAP_PROY_EJECU">[28]PROVI!$B$340:$AQ$341</definedName>
    <definedName name="CHAP_PROY_PEND">[28]PROVI!$B$174:$AQ$175</definedName>
    <definedName name="CHAP_PROY_TERM">[28]PROVI!$B$215:$AQ$216</definedName>
    <definedName name="Check1">#REF!</definedName>
    <definedName name="CHILECTRA">#REF!</definedName>
    <definedName name="ChooseMonth">[39]Olap!$B$11</definedName>
    <definedName name="CHR">'[3]3b'!#REF!</definedName>
    <definedName name="CINFI">#REF!</definedName>
    <definedName name="circ">[40]TEV!$C$7</definedName>
    <definedName name="CIUD_ING_BARR">[28]PROVI!$B$442:$AQ$443</definedName>
    <definedName name="CIUD_ING_PROV">[28]PROVI!$A$153:$AQ$154</definedName>
    <definedName name="CIUD_INV_PRES">[28]PROVI!$B$486:$AT$487</definedName>
    <definedName name="CIUD_LOT_REDBS">[33]RREDES!$B$442:$AT$443</definedName>
    <definedName name="CIUD_LOT_REDSB">[33]PROVI!$B$669:$AT$670</definedName>
    <definedName name="CIUD_PROY_APROB">[28]PROVI!$A$278:$AQ$279</definedName>
    <definedName name="CIUD_PROY_EJEC">[28]PROVI!$A$320:$AQ$321</definedName>
    <definedName name="CIUD_PROY_EJECU">[28]PROVI!$A$361:$AQ$362</definedName>
    <definedName name="CIUD_PROY_PEND">[28]PROVI!$A$195:$AQ$196</definedName>
    <definedName name="CIUD_PROY_TERM">[28]PROVI!$A$236:$AQ$237</definedName>
    <definedName name="CLOSBS">#REF!</definedName>
    <definedName name="ClosePrint">#N/A</definedName>
    <definedName name="ClosePrint1">#N/A</definedName>
    <definedName name="closeprint2">#N/A</definedName>
    <definedName name="CN">#REF!</definedName>
    <definedName name="CND">[41]Datos_anuales!$B$14</definedName>
    <definedName name="cogs">#REF!</definedName>
    <definedName name="ComDivPaid">#REF!</definedName>
    <definedName name="CommonEquity">#REF!</definedName>
    <definedName name="Company">#REF!</definedName>
    <definedName name="CompanyName">#REF!</definedName>
    <definedName name="CompDebtCap">#REF!</definedName>
    <definedName name="CompTaxRate">#REF!</definedName>
    <definedName name="CompTrig">#REF!</definedName>
    <definedName name="CONCI">#REF!</definedName>
    <definedName name="CONSTRUCTORA">#REF!</definedName>
    <definedName name="CONTRA">'[1]Otras inversiones'!#REF!</definedName>
    <definedName name="ConvDebt1">#REF!</definedName>
    <definedName name="ConvDebt2">#REF!</definedName>
    <definedName name="ConvDebtOut">#REF!</definedName>
    <definedName name="ConvPref1">#REF!</definedName>
    <definedName name="ConvPref2">#REF!</definedName>
    <definedName name="ConvPrefLiq1">#REF!</definedName>
    <definedName name="ConvPrefLiq2">#REF!</definedName>
    <definedName name="ConvPrefOut">#REF!</definedName>
    <definedName name="ConvTrig">#REF!</definedName>
    <definedName name="COPIA1">#REF!</definedName>
    <definedName name="COPIA1A">#REF!</definedName>
    <definedName name="COPY">[1]Acciones!#REF!</definedName>
    <definedName name="Copy_WACC1">#REF!</definedName>
    <definedName name="CopyBack">#REF!</definedName>
    <definedName name="CopyFrom">#REF!</definedName>
    <definedName name="CopyGrowthM1">#REF!</definedName>
    <definedName name="CopyMarketM1">#REF!</definedName>
    <definedName name="CopyRange">#REF!</definedName>
    <definedName name="CopyUpdate01">#REF!</definedName>
    <definedName name="CORFIVALLE">#REF!</definedName>
    <definedName name="corpexp">#REF!</definedName>
    <definedName name="CORR_MONETARIA">'[19]CONCILIACION PATRIMONIO Y RENTA'!$F$15</definedName>
    <definedName name="CostOfDebt">#REF!</definedName>
    <definedName name="Costofsales">#REF!</definedName>
    <definedName name="CostSen">[42]Sensitivities!$B$17</definedName>
    <definedName name="Country">'[3]3b'!#REF!</definedName>
    <definedName name="cov">#REF!</definedName>
    <definedName name="cov2a">#REF!</definedName>
    <definedName name="cov4a">#REF!</definedName>
    <definedName name="CPI_APR">[28]PROVI!$B$407:$R$408</definedName>
    <definedName name="CPI_ING">[28]PROVI!$B$381:$R$382</definedName>
    <definedName name="CPI_TER">[28]PROVI!$B$394:$R$395</definedName>
    <definedName name="Cpxsavings">#REF!</definedName>
    <definedName name="CreateSDRecords">#N/A</definedName>
    <definedName name="CSynLTM">#REF!</definedName>
    <definedName name="CSynYear1">#REF!</definedName>
    <definedName name="CSynYear2">#REF!</definedName>
    <definedName name="CT">#REF!</definedName>
    <definedName name="CT_PAGE1">#REF!</definedName>
    <definedName name="CTS">#REF!</definedName>
    <definedName name="CTYAHILO">[43]HANDOUT!#REF!</definedName>
    <definedName name="CTYALAST">[43]HANDOUT!#REF!</definedName>
    <definedName name="CTYANAME">[43]HANDOUT!#REF!</definedName>
    <definedName name="CTYAPRICE">[43]HANDOUT!#REF!</definedName>
    <definedName name="CTYASHARES">[43]HANDOUT!#REF!</definedName>
    <definedName name="cua">#REF!</definedName>
    <definedName name="CUADRO13">#REF!</definedName>
    <definedName name="CUBE">'[3]3a'!#REF!</definedName>
    <definedName name="Cube2">'[3]5a'!#REF!</definedName>
    <definedName name="CuentaCase">#REF!</definedName>
    <definedName name="Currency">#REF!</definedName>
    <definedName name="CurrentAssets">#REF!</definedName>
    <definedName name="CurrentBKYR">#REF!</definedName>
    <definedName name="CurrentDate">[44]PE!$H$27</definedName>
    <definedName name="CurrentLiab">#REF!</definedName>
    <definedName name="CurrentRatio">#REF!</definedName>
    <definedName name="CurrQtr">#REF!</definedName>
    <definedName name="CurrYr">#REF!</definedName>
    <definedName name="CVCPMV99">[43]HANDOUT!#REF!</definedName>
    <definedName name="CXCC">#REF!</definedName>
    <definedName name="CXCC2">#REF!</definedName>
    <definedName name="CYT">"tkr_6"</definedName>
    <definedName name="d">[1]Acciones!#REF!</definedName>
    <definedName name="DA">#REF!</definedName>
    <definedName name="DAC_APR">[28]PROVI!$B$410:$R$411</definedName>
    <definedName name="DAC_ING">[28]PROVI!$B$384:$R$385</definedName>
    <definedName name="DAC_TER">[28]PROVI!$B$397:$R$398</definedName>
    <definedName name="DAE_APR">[28]PROVI!$B$413:$R$414</definedName>
    <definedName name="DAE_ING">[28]PROVI!$B$387:$R$388</definedName>
    <definedName name="DAE_TER">[28]PROVI!$B$400:$R$401</definedName>
    <definedName name="dagnober">#REF!</definedName>
    <definedName name="DALP">#REF!</definedName>
    <definedName name="dalp2">#REF!</definedName>
    <definedName name="DALPLAZO">#REF!</definedName>
    <definedName name="Data">#REF!</definedName>
    <definedName name="Dataset1">#REF!</definedName>
    <definedName name="Dataset2">#REF!</definedName>
    <definedName name="DataThrough">#REF!</definedName>
    <definedName name="Date">[40]TEV!$C$8</definedName>
    <definedName name="DATOS0">'[1]Otras inversiones'!#REF!</definedName>
    <definedName name="DATOS0A">[1]Acciones!#REF!</definedName>
    <definedName name="DATOS0B">#REF!</definedName>
    <definedName name="DATOS0C">#REF!</definedName>
    <definedName name="DATOS1B">#REF!</definedName>
    <definedName name="DATOS1C">#REF!</definedName>
    <definedName name="DATOSE">#REF!</definedName>
    <definedName name="DATOSI">#REF!</definedName>
    <definedName name="DATOST">#REF!</definedName>
    <definedName name="Days">[45]Inputs!$E$9</definedName>
    <definedName name="DaysInv">#REF!</definedName>
    <definedName name="DaysPay">#REF!</definedName>
    <definedName name="DaysRec">#REF!</definedName>
    <definedName name="DBASE">'[3]3a'!#REF!</definedName>
    <definedName name="DC">#REF!</definedName>
    <definedName name="DC_PAGE1">#REF!</definedName>
    <definedName name="DCF">#REF!</definedName>
    <definedName name="DCFRevenuesOther">0</definedName>
    <definedName name="dd">#N/A</definedName>
    <definedName name="DE">#REF!</definedName>
    <definedName name="DE_PAGE1">#REF!</definedName>
    <definedName name="debt">#REF!</definedName>
    <definedName name="Debt_5..........................................................................................................................">#REF!</definedName>
    <definedName name="Debt_Space">#REF!</definedName>
    <definedName name="DebtA">#REF!</definedName>
    <definedName name="DebtAdj">#REF!</definedName>
    <definedName name="debtamort">#REF!</definedName>
    <definedName name="DebtBeta">#REF!</definedName>
    <definedName name="DebtBook">#REF!</definedName>
    <definedName name="DebtC">#REF!</definedName>
    <definedName name="DebtCap">#REF!</definedName>
    <definedName name="DebtEBITDA">#REF!</definedName>
    <definedName name="DebtEnt">#REF!</definedName>
    <definedName name="DebtEntInc">#REF!</definedName>
    <definedName name="DebtPrice1">#REF!</definedName>
    <definedName name="DebtPrice2">#REF!</definedName>
    <definedName name="debtrig">#REF!</definedName>
    <definedName name="DebtShares1">#REF!</definedName>
    <definedName name="DebtShares2">#REF!</definedName>
    <definedName name="DebtSr">#REF!</definedName>
    <definedName name="DebtSub">#REF!</definedName>
    <definedName name="DebtT">#REF!</definedName>
    <definedName name="dec96_0442_False" localSheetId="3">[21]!RFalseC14</definedName>
    <definedName name="dec96_0442_False">[21]!RFalseC14</definedName>
    <definedName name="decacct">#REF!</definedName>
    <definedName name="deccube">#REF!</definedName>
    <definedName name="decledger">#REF!</definedName>
    <definedName name="ded">'[46]EMGESA '!$A$1:$F$65536</definedName>
    <definedName name="DeferredTaxes">#REF!</definedName>
    <definedName name="Delete">#REF!</definedName>
    <definedName name="delete_this" hidden="1">#REF!</definedName>
    <definedName name="delete_this_2" hidden="1">#REF!</definedName>
    <definedName name="delete_this_3" hidden="1">#REF!</definedName>
    <definedName name="delete_this_4" hidden="1">#REF!</definedName>
    <definedName name="delete_this_5" hidden="1">#REF!</definedName>
    <definedName name="delete_this_6" hidden="1">#REF!</definedName>
    <definedName name="delete_this_8" hidden="1">#REF!</definedName>
    <definedName name="delete_this_9" hidden="1">#REF!</definedName>
    <definedName name="DEP">#REF!</definedName>
    <definedName name="depr">#REF!</definedName>
    <definedName name="depr._override">#REF!</definedName>
    <definedName name="depr_RATE">#REF!</definedName>
    <definedName name="DeprPeriod">#REF!</definedName>
    <definedName name="Description">#REF!</definedName>
    <definedName name="Description2">#REF!</definedName>
    <definedName name="Detalle_CAPEX">#REF!</definedName>
    <definedName name="dfdfd">#N/A</definedName>
    <definedName name="DIPREL">#REF!</definedName>
    <definedName name="disc">#REF!</definedName>
    <definedName name="dist">[2]Model!#REF!</definedName>
    <definedName name="Distributionexp">[2]Model!#REF!</definedName>
    <definedName name="Div">#REF!</definedName>
    <definedName name="Dividend">#REF!</definedName>
    <definedName name="DIVIPAR">#REF!</definedName>
    <definedName name="Division">#REF!</definedName>
    <definedName name="DivPayoutRatio">#REF!</definedName>
    <definedName name="DivYield">#REF!</definedName>
    <definedName name="dlp">#REF!</definedName>
    <definedName name="DolAmt">[47]Reference!$G$25</definedName>
    <definedName name="DOLARES">#REF!</definedName>
    <definedName name="dollabel">[42]Reference!$G$32</definedName>
    <definedName name="DollVar01">#REF!</definedName>
    <definedName name="DollVar02">#REF!</definedName>
    <definedName name="DollVar03">#REF!</definedName>
    <definedName name="DollVar04">#REF!</definedName>
    <definedName name="ds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dsakl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sched">#REF!</definedName>
    <definedName name="dz.LTMDate" hidden="1">[20]DropZone!$I$148</definedName>
    <definedName name="E.RES.OCT">#REF!</definedName>
    <definedName name="E_PA">#REF!</definedName>
    <definedName name="Easton">[24]PF!#REF!</definedName>
    <definedName name="ebdait">#REF!</definedName>
    <definedName name="ebit">#REF!</definedName>
    <definedName name="ebit3">[2]Sensetivities!#REF!</definedName>
    <definedName name="EBITA">#REF!</definedName>
    <definedName name="EBITC">#REF!</definedName>
    <definedName name="ebitda">#REF!</definedName>
    <definedName name="EBITDAA">#REF!</definedName>
    <definedName name="EBITDAC">#REF!</definedName>
    <definedName name="EBITDACapExInt">#REF!</definedName>
    <definedName name="EBITDAGrowth">#REF!</definedName>
    <definedName name="EBITDAInt">#REF!</definedName>
    <definedName name="EBITDAMargin">#REF!</definedName>
    <definedName name="EBITDAR">#REF!</definedName>
    <definedName name="EBITDAT">#REF!</definedName>
    <definedName name="EBITGrowth">#REF!</definedName>
    <definedName name="EBITInt">#REF!</definedName>
    <definedName name="EBITMargin">#REF!</definedName>
    <definedName name="EBITR">#REF!</definedName>
    <definedName name="EBITT">#REF!</definedName>
    <definedName name="ECCCopy01">#REF!</definedName>
    <definedName name="ed">#N/A</definedName>
    <definedName name="edcswe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cxs">#N/A</definedName>
    <definedName name="edfgt" hidden="1">{"p92043",#N/A,FALSE,"ProForma";"p92044",#N/A,FALSE,"ProForma"}</definedName>
    <definedName name="edswed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e">#REF!</definedName>
    <definedName name="eee">#N/A</definedName>
    <definedName name="eeee">#N/A</definedName>
    <definedName name="eeeee">#N/A</definedName>
    <definedName name="eeeeeee">#N/A</definedName>
    <definedName name="eeeeeeee">#N/A</definedName>
    <definedName name="EFAFDEF">[48]EFAF!$A$1:$G$26</definedName>
    <definedName name="efin" hidden="1">{#N/A,#N/A,FALSE,"Output";#N/A,#N/A,FALSE,"Cover Sheet";#N/A,#N/A,FALSE,"Current Mkt. Projections"}</definedName>
    <definedName name="efn" hidden="1">{#N/A,#N/A,TRUE,"DCF Summary";#N/A,#N/A,TRUE,"Casema";#N/A,#N/A,TRUE,"UK";#N/A,#N/A,TRUE,"RCF";#N/A,#N/A,TRUE,"Intercable CZ";#N/A,#N/A,TRUE,"Interkabel P";#N/A,#N/A,TRUE,"LBO-Total";#N/A,#N/A,TRUE,"LBO-Casema"}</definedName>
    <definedName name="Eighties">'[3]3b'!#REF!</definedName>
    <definedName name="em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PVINC2">#REF!</definedName>
    <definedName name="ENGA_ING_BARR">[28]PROVI!$B$445:$AQ$446</definedName>
    <definedName name="ENGA_ING_PROV">[28]PROVI!$B$156:$AQ$157</definedName>
    <definedName name="ENGA_INV_PRES">[28]PROVI!$B$489:$AT$490</definedName>
    <definedName name="ENGA_LOT_RED">[33]PROVI!$B$672:$AT$673</definedName>
    <definedName name="ENGA_LOT_REDBS">[33]RREDES!$B$445:$AT$446</definedName>
    <definedName name="ENGA_PROY_APROB">[28]PROVI!$B$281:$AQ$282</definedName>
    <definedName name="ENGA_PROY_EJEC">[28]PROVI!$B$323:$AQ$324</definedName>
    <definedName name="ENGA_PROY_EJECU">[28]PROVI!$B$364:$AQ$365</definedName>
    <definedName name="ENGA_PROY_PEND">[28]PROVI!$B$198:$AQ$199</definedName>
    <definedName name="ENGA_PROY_TERM">[28]PROVI!$B$239:$AQ$240</definedName>
    <definedName name="ENTER">'[1]Otras inversiones'!#REF!</definedName>
    <definedName name="ENTER1">'[1]Otras inversiones'!#REF!</definedName>
    <definedName name="Entercom">'[3]3a'!#REF!</definedName>
    <definedName name="Enterprise">#REF!</definedName>
    <definedName name="EnterpriseA">#REF!</definedName>
    <definedName name="EnterpriseC">#REF!</definedName>
    <definedName name="EnterpriseT">#REF!</definedName>
    <definedName name="EnterpriseValue">#REF!</definedName>
    <definedName name="ENTRA">'[1]Otras inversiones'!#REF!</definedName>
    <definedName name="EPA_PAGE1">#REF!</definedName>
    <definedName name="EPA_PAGE2">#REF!</definedName>
    <definedName name="EPMWorkbookOptions_1">"ej8AAB+LCAAAAAAABADtm1tvozoQgN9X2v8Q5T0Bcmta0awc4qYccROQvaiqEEmcBi2BrKFN+yPOw/lN+8eOQ64Qt5u22SoQpD5Qe2Y8fMx4bIj5L48Tt/CAcOD43mWRK7PFAvIG/tDx7i6L9+GoxDWKX1qfP/HffPyz7/s/1WlIRIMC0fOCi8fAuSyOw3B6wTCz2aw8q5Z9fMdUWJZjvsuSMRijiV1yvCC0vQEqrrWGf9YqklELBV7wPQ8N"</definedName>
    <definedName name="EPMWorkbookOptions_2" hidden="1">"5mOavnCPMfLCrw6aRZ2x7o4d2stW0q7YE7QYbT1SiCbTe+xEQ/UChDWMRojYG6AycajYsq402WprgvKNY62bpdLY9myWKw+J8QEZGuGy6w9s96LJsiwT2FOmPx0wt9YNhG1LUBVDlcQOEERVIW3J/0e2G6Bbnpn7tvEUTKeuM7C3qO7t8cpG3MpW8xJEK+ZJwoEFxg3ZAvNs17UzHCKv40yQF0TuPi+6cTWIyRApY+zP1jYE3/VxK8T3iGco"</definedName>
    <definedName name="EPMWorkbookOptions_3" hidden="1">"HS+pRndB0dy5u6UiCZUQPYZX9oOPnZD4FT2PhfJO3x76Vw4Owi0H6P0JQ2svnwe0r9S2XM9zft2j6M5BryOaYodnaJ0v2VgQJwlfZ7lqk9syQHsWka6Khwi3WJ5ZXFCtB1PXftKwP0U4fGpx9UZ9hPqjUr0xrJVqldF5qVlHqMTaqFIb9s9qZ/3qfOS4FsWwZAehgVyS+2goo0mfTGEUsXhQUgWIyEJ/C9PNEuJt+UYDOlTMa45cmqppiYrW"</definedName>
    <definedName name="EPMWorkbookOptions_4" hidden="1">"M0kO76g8Y/raQdjGg/HTRrRAJs0Lz3Evi/PYKSaS6OWnu58uz/zppg9IBUiSterIuWy4iLJmkWsddEDOJZlFQo5kC4mkClZHBLqoZoAMz+wzNW9Vl79WCQVgwq6qi+DttZBla2Slt38p5LJXCtcU4zGrQyBBIw9WqptvCdYeIfv2SK1W6/VarbZ/pFYyGKkRwniYkgzm2Hraw/SQRNpAAooA047keDKXgCU767dvuBpnHNtsnu2futXspe6S"</definedName>
    <definedName name="EPMWorkbookOptions_5" hidden="1">"4c5KEUgFQZU18Pu/3/+e7DKaCqcL220dpL4AH5SJoCpmr5tDiUGBMPVbisPy0KCediDHU/yupN4/6nv2V41GtfqKDVYte7UvQriJ0Qq5vDo/T3uIHohGNK2L+WqV7uYbElZUTKhHayrlPS9GXv2RoJ69xI2hTLz8tRRVSX3U/hUwZlecz/tsDocCR4QSuM7JUMhA2M65ULgIQBI76f/EdDwFUiYTd+cjK2Mje5VxwTC5OdfSHqSHxCGlfld+"</definedName>
    <definedName name="EPMWorkbookOptions_6" hidden="1">"PClrkNiCH5ixZ9nL2Ahh4g2jJaj6yeYsDYiukWV9DmQNxDjpXQ41ZfK3iwed2GFXJmzf8YLx1XN7M4Nz+5Li7u+wSE/ag/XAUHSgGLJoiKc7zVO5AE39kSNJfmyE30/3WyMdigS7oJP6QDmeAmiKUNY+svydZ6/8LRjG47TCcvUye7If2Z5BwpbZao4khoTLkVASp5EjSUYJl3Ykx1P0ZAiMng6NDyx7XAbPsK0wkhAlfz/Mkz2etQMi9Yv2"</definedName>
    <definedName name="EPMWorkbookOptions_7" hidden="1">"A+bqHkIxb+hCPEM7gBxrXYkTa7tntrcbd8958zoaYRSMVU+dIm955DbeFokJLrLx3KbqGfYDWh3wTTZHsqvz7CQ/w4jiSnq3Iy4/Gy4fGi8GX23s2H0XyQjfbSzstH/+tDG7PD/f+h91YVdQej8AAA=="</definedName>
    <definedName name="EPS">#REF!</definedName>
    <definedName name="EPSDate">#REF!</definedName>
    <definedName name="EPSGrowth">#REF!</definedName>
    <definedName name="EPSLTM">#REF!</definedName>
    <definedName name="EPSLTMA">#REF!</definedName>
    <definedName name="EPSLTMC">#REF!</definedName>
    <definedName name="EPSLTMT">#REF!</definedName>
    <definedName name="EPSSource">#REF!</definedName>
    <definedName name="EPSYear1A">#REF!</definedName>
    <definedName name="EPSYear1C">#REF!</definedName>
    <definedName name="EPSYear1T">#REF!</definedName>
    <definedName name="EPSYear2A">#REF!</definedName>
    <definedName name="EPSYear2C">#REF!</definedName>
    <definedName name="EPSYear2T">#REF!</definedName>
    <definedName name="EPT">'[49]Financial Model'!#REF!</definedName>
    <definedName name="EQ_COM">#REF!</definedName>
    <definedName name="EQ_EX">#REF!</definedName>
    <definedName name="EQ_JSD">#REF!</definedName>
    <definedName name="EQ_PREF">#REF!</definedName>
    <definedName name="EQ_PRFD">#REF!</definedName>
    <definedName name="EQ_SSN">#REF!</definedName>
    <definedName name="eqb">#REF!</definedName>
    <definedName name="Equity">#REF!</definedName>
    <definedName name="EquityA">#REF!</definedName>
    <definedName name="EquityAdj">#REF!</definedName>
    <definedName name="EquityBeta">#REF!</definedName>
    <definedName name="EquityFee1">'[49]Financial Model'!#REF!</definedName>
    <definedName name="EquityFee2">'[49]Financial Model'!#REF!</definedName>
    <definedName name="EquityRiskPremium">#REF!</definedName>
    <definedName name="EquityT">#REF!</definedName>
    <definedName name="EquityValue">#REF!</definedName>
    <definedName name="Erase">#REF!</definedName>
    <definedName name="ERROR">'[1]Otras inversiones'!#REF!</definedName>
    <definedName name="EssAliasTable">"Code_and_name"</definedName>
    <definedName name="EssLatest">"OB"</definedName>
    <definedName name="EssOptions">"2100000000111000_01000"</definedName>
    <definedName name="ETM">#REF!</definedName>
    <definedName name="ev.Calculation" hidden="1">-4135</definedName>
    <definedName name="ev.Initialized" hidden="1">FALSE</definedName>
    <definedName name="EV__LASTREFTIME__" hidden="1">40623.6332291667</definedName>
    <definedName name="EV1Other1">#REF!</definedName>
    <definedName name="EV1Other2">#REF!</definedName>
    <definedName name="EV1OtherLTM">#REF!</definedName>
    <definedName name="EV2Other1">#REF!</definedName>
    <definedName name="EV2Other2">#REF!</definedName>
    <definedName name="EV2OtherLTM">#REF!</definedName>
    <definedName name="EV3Other1">#REF!</definedName>
    <definedName name="EV3Other2">#REF!</definedName>
    <definedName name="EV3OtherLTM">#REF!</definedName>
    <definedName name="EVCashFlow1">#REF!</definedName>
    <definedName name="EVCashFlow2">#REF!</definedName>
    <definedName name="EVCashFlowLTM">#REF!</definedName>
    <definedName name="EVEBIT">#REF!</definedName>
    <definedName name="EVEBIT1">#REF!</definedName>
    <definedName name="EVEBIT2">#REF!</definedName>
    <definedName name="EVEBITDA">#REF!</definedName>
    <definedName name="EVEBITDA1">#REF!</definedName>
    <definedName name="EVEBITDA2">#REF!</definedName>
    <definedName name="EVEBITDALTM">#REF!</definedName>
    <definedName name="EVEBITLTM">#REF!</definedName>
    <definedName name="evergreen_ar">#REF!</definedName>
    <definedName name="evergreen_inv">#REF!</definedName>
    <definedName name="EVNetInc1">#REF!</definedName>
    <definedName name="EVNetInc2">#REF!</definedName>
    <definedName name="EVNetIncLTM">#REF!</definedName>
    <definedName name="EVRevenues">#REF!</definedName>
    <definedName name="EVRevenues1">#REF!</definedName>
    <definedName name="EVRevenues2">#REF!</definedName>
    <definedName name="EVREVENUES298">#REF!</definedName>
    <definedName name="EVRevenuesLTM">#REF!</definedName>
    <definedName name="ExcessCash">#REF!</definedName>
    <definedName name="ExcessCash2">#REF!</definedName>
    <definedName name="Exchange_Rates" hidden="1">[20]LTM!$G$456:$N$456</definedName>
    <definedName name="ExchRatio">#REF!</definedName>
    <definedName name="exis">#REF!</definedName>
    <definedName name="EXIST">#REF!</definedName>
    <definedName name="existen">#REF!</definedName>
    <definedName name="EXISTENCIAS">#REF!</definedName>
    <definedName name="Existing">#REF!</definedName>
    <definedName name="ExitMult">[34]SUMMARY!$D$8</definedName>
    <definedName name="ExitYear">[34]SUMMARY!$D$7</definedName>
    <definedName name="EXP">'[3]3a'!#REF!</definedName>
    <definedName name="ExpandOutputs">#N/A</definedName>
    <definedName name="ExpandVPeriods">#N/A</definedName>
    <definedName name="ExportFile">#N/A</definedName>
    <definedName name="EXPP">#REF!</definedName>
    <definedName name="ExRate_Yr1" hidden="1">[20]LTM!$G$456</definedName>
    <definedName name="ExRate_Yr2" hidden="1">[20]LTM!$H$456</definedName>
    <definedName name="ExRate_Yr3" hidden="1">[20]LTM!$I$456</definedName>
    <definedName name="ExRate_Yr4" hidden="1">[20]LTM!$J$456</definedName>
    <definedName name="ExRate_Yr5" hidden="1">[20]LTM!$L$456</definedName>
    <definedName name="ExRate_Yr6" hidden="1">[20]LTM!$M$456</definedName>
    <definedName name="ExRate_Yr7" hidden="1">[20]LTM!$N$456</definedName>
    <definedName name="ExRateLTM_Yr1" hidden="1">[20]LTM!$L$456</definedName>
    <definedName name="ExRateLTM_Yr2" hidden="1">[20]LTM!$M$456</definedName>
    <definedName name="ExRateLTM_Yr3" hidden="1">[20]LTM!$N$456</definedName>
    <definedName name="EXTRANJERA">#REF!</definedName>
    <definedName name="FCF">'[49]Financial Model'!#REF!</definedName>
    <definedName name="FDC_0_0" hidden="1">"#"</definedName>
    <definedName name="FDC_1_0" hidden="1">"#"</definedName>
    <definedName name="FDC_10_0" hidden="1">"#"</definedName>
    <definedName name="FDC_10_1" hidden="1">"#"</definedName>
    <definedName name="FDC_10_2" hidden="1">"#"</definedName>
    <definedName name="FDC_10_3" hidden="1">"#"</definedName>
    <definedName name="FDC_11_0" hidden="1">"#"</definedName>
    <definedName name="FDC_11_1" hidden="1">"#"</definedName>
    <definedName name="FDC_11_2" hidden="1">"#"</definedName>
    <definedName name="FDC_11_3" hidden="1">"#"</definedName>
    <definedName name="FDC_12_0" hidden="1">"#"</definedName>
    <definedName name="FDC_12_1" hidden="1">"#"</definedName>
    <definedName name="FDC_12_2" hidden="1">"#"</definedName>
    <definedName name="FDC_12_3" hidden="1">"#"</definedName>
    <definedName name="FDC_13_0" hidden="1">"#"</definedName>
    <definedName name="FDC_13_1" hidden="1">"#"</definedName>
    <definedName name="FDC_13_2" hidden="1">"#"</definedName>
    <definedName name="FDC_13_3" hidden="1">"#"</definedName>
    <definedName name="FDC_14_0" hidden="1">"#"</definedName>
    <definedName name="FDC_14_1" hidden="1">"#"</definedName>
    <definedName name="FDC_14_2" hidden="1">"#"</definedName>
    <definedName name="FDC_14_3" hidden="1">"#"</definedName>
    <definedName name="FDC_15_0" hidden="1">"#"</definedName>
    <definedName name="FDC_16_0" hidden="1">"#"</definedName>
    <definedName name="FDC_17_0" hidden="1">"#"</definedName>
    <definedName name="FDC_18_0" hidden="1">"#"</definedName>
    <definedName name="FDC_19_0" hidden="1">"#"</definedName>
    <definedName name="FDC_19_1" hidden="1">"#"</definedName>
    <definedName name="FDC_19_2" hidden="1">"#"</definedName>
    <definedName name="FDC_19_3" hidden="1">"#"</definedName>
    <definedName name="FDC_2_0" hidden="1">"#"</definedName>
    <definedName name="FDC_20_0" hidden="1">"#"</definedName>
    <definedName name="FDC_21_0" hidden="1">"#"</definedName>
    <definedName name="FDC_21_1" hidden="1">"#"</definedName>
    <definedName name="FDC_21_2" hidden="1">"#"</definedName>
    <definedName name="FDC_21_3" hidden="1">"#"</definedName>
    <definedName name="FDC_22_0" hidden="1">"#"</definedName>
    <definedName name="FDC_23_0" hidden="1">"#"</definedName>
    <definedName name="FDC_24_0" hidden="1">"#"</definedName>
    <definedName name="FDC_25_0" hidden="1">"#"</definedName>
    <definedName name="FDC_25_1" hidden="1">"#"</definedName>
    <definedName name="FDC_25_2" hidden="1">"#"</definedName>
    <definedName name="FDC_25_3" hidden="1">"#"</definedName>
    <definedName name="FDC_26_0" hidden="1">"#"</definedName>
    <definedName name="FDC_26_1" hidden="1">"#"</definedName>
    <definedName name="FDC_26_2" hidden="1">"#"</definedName>
    <definedName name="FDC_26_3" hidden="1">"#"</definedName>
    <definedName name="FDC_27_0" hidden="1">"#"</definedName>
    <definedName name="FDC_28_0" hidden="1">"#"</definedName>
    <definedName name="FDC_28_1" hidden="1">"#"</definedName>
    <definedName name="FDC_28_2" hidden="1">"#"</definedName>
    <definedName name="FDC_28_3" hidden="1">"#"</definedName>
    <definedName name="FDC_29_0" hidden="1">"#"</definedName>
    <definedName name="FDC_29_1" hidden="1">"#"</definedName>
    <definedName name="FDC_29_2" hidden="1">"#"</definedName>
    <definedName name="FDC_29_3" hidden="1">"#"</definedName>
    <definedName name="FDC_3_0" hidden="1">"#"</definedName>
    <definedName name="FDC_30_0" hidden="1">"#"</definedName>
    <definedName name="FDC_31_0" hidden="1">"#"</definedName>
    <definedName name="FDC_32_0" hidden="1">"#"</definedName>
    <definedName name="FDC_33_0" hidden="1">"#"</definedName>
    <definedName name="FDC_34_0" hidden="1">"#"</definedName>
    <definedName name="FDC_35_0" hidden="1">"#"</definedName>
    <definedName name="FDC_36_0" hidden="1">"#"</definedName>
    <definedName name="FDC_37_0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1_1" hidden="1">"#"</definedName>
    <definedName name="FDC_41_2" hidden="1">"#"</definedName>
    <definedName name="FDC_41_3" hidden="1">"#"</definedName>
    <definedName name="FDC_42_0" hidden="1">"#"</definedName>
    <definedName name="FDC_42_1" hidden="1">"#"</definedName>
    <definedName name="FDC_42_2" hidden="1">"#"</definedName>
    <definedName name="FDC_42_3" hidden="1">"#"</definedName>
    <definedName name="FDC_43_0" hidden="1">"#"</definedName>
    <definedName name="FDC_43_1" hidden="1">"#"</definedName>
    <definedName name="FDC_43_2" hidden="1">"#"</definedName>
    <definedName name="FDC_43_3" hidden="1">"#"</definedName>
    <definedName name="FDC_44_0" hidden="1">"#"</definedName>
    <definedName name="FDC_45_0" hidden="1">"#"</definedName>
    <definedName name="FDC_45_1" hidden="1">"#"</definedName>
    <definedName name="FDC_45_2" hidden="1">"#"</definedName>
    <definedName name="FDC_45_3" hidden="1">"#"</definedName>
    <definedName name="FDC_46_0" hidden="1">"#"</definedName>
    <definedName name="FDC_46_1" hidden="1">"#"</definedName>
    <definedName name="FDC_46_2" hidden="1">"#"</definedName>
    <definedName name="FDC_46_3" hidden="1">"#"</definedName>
    <definedName name="FDC_47_0" hidden="1">"#"</definedName>
    <definedName name="FDC_47_1" hidden="1">"#"</definedName>
    <definedName name="FDC_47_2" hidden="1">"#"</definedName>
    <definedName name="FDC_47_3" hidden="1">"#"</definedName>
    <definedName name="FDC_48_0" hidden="1">"#"</definedName>
    <definedName name="FDC_48_1" hidden="1">"#"</definedName>
    <definedName name="FDC_48_2" hidden="1">"#"</definedName>
    <definedName name="FDC_48_3" hidden="1">"#"</definedName>
    <definedName name="FDC_49_0" hidden="1">"#"</definedName>
    <definedName name="FDC_49_1" hidden="1">"#"</definedName>
    <definedName name="FDC_49_2" hidden="1">"#"</definedName>
    <definedName name="FDC_49_3" hidden="1">"#"</definedName>
    <definedName name="FDC_5_0" hidden="1">"#"</definedName>
    <definedName name="FDC_5_1" hidden="1">"#"</definedName>
    <definedName name="FDC_5_2" hidden="1">"#"</definedName>
    <definedName name="FDC_5_3" hidden="1">"#"</definedName>
    <definedName name="FDC_50_0" hidden="1">"#"</definedName>
    <definedName name="FDC_50_1" hidden="1">"#"</definedName>
    <definedName name="FDC_50_2" hidden="1">"#"</definedName>
    <definedName name="FDC_50_3" hidden="1">"#"</definedName>
    <definedName name="FDC_51_0" hidden="1">"#"</definedName>
    <definedName name="FDC_51_1" hidden="1">"#"</definedName>
    <definedName name="FDC_51_2" hidden="1">"#"</definedName>
    <definedName name="FDC_51_3" hidden="1">"#"</definedName>
    <definedName name="FDC_52_0" hidden="1">"#"</definedName>
    <definedName name="FDC_52_1" hidden="1">"#"</definedName>
    <definedName name="FDC_52_2" hidden="1">"#"</definedName>
    <definedName name="FDC_52_3" hidden="1">"#"</definedName>
    <definedName name="FDC_53_0" hidden="1">"#"</definedName>
    <definedName name="FDC_53_1" hidden="1">"#"</definedName>
    <definedName name="FDC_53_2" hidden="1">"#"</definedName>
    <definedName name="FDC_53_3" hidden="1">"#"</definedName>
    <definedName name="FDC_54_0" hidden="1">"#"</definedName>
    <definedName name="FDC_54_1" hidden="1">"#"</definedName>
    <definedName name="FDC_54_2" hidden="1">"#"</definedName>
    <definedName name="FDC_54_3" hidden="1">"#"</definedName>
    <definedName name="FDC_55_0" hidden="1">"#"</definedName>
    <definedName name="FDC_55_1" hidden="1">"#"</definedName>
    <definedName name="FDC_55_2" hidden="1">"#"</definedName>
    <definedName name="FDC_55_3" hidden="1">"#"</definedName>
    <definedName name="FDC_56_0" hidden="1">"#"</definedName>
    <definedName name="FDC_57_0" hidden="1">"#"</definedName>
    <definedName name="FDC_58_0" hidden="1">"#"</definedName>
    <definedName name="FDC_58_1" hidden="1">"#"</definedName>
    <definedName name="FDC_58_10" hidden="1">"#"</definedName>
    <definedName name="FDC_58_100" hidden="1">"#"</definedName>
    <definedName name="FDC_58_101" hidden="1">"#"</definedName>
    <definedName name="FDC_58_102" hidden="1">"#"</definedName>
    <definedName name="FDC_58_103" hidden="1">"#"</definedName>
    <definedName name="FDC_58_104" hidden="1">"#"</definedName>
    <definedName name="FDC_58_105" hidden="1">"#"</definedName>
    <definedName name="FDC_58_106" hidden="1">"#"</definedName>
    <definedName name="FDC_58_107" hidden="1">"#"</definedName>
    <definedName name="FDC_58_108" hidden="1">"#"</definedName>
    <definedName name="FDC_58_109" hidden="1">"#"</definedName>
    <definedName name="FDC_58_11" hidden="1">"#"</definedName>
    <definedName name="FDC_58_110" hidden="1">"#"</definedName>
    <definedName name="FDC_58_111" hidden="1">"#"</definedName>
    <definedName name="FDC_58_112" hidden="1">"#"</definedName>
    <definedName name="FDC_58_113" hidden="1">"#"</definedName>
    <definedName name="FDC_58_114" hidden="1">"#"</definedName>
    <definedName name="FDC_58_115" hidden="1">"#"</definedName>
    <definedName name="FDC_58_116" hidden="1">"#"</definedName>
    <definedName name="FDC_58_117" hidden="1">"#"</definedName>
    <definedName name="FDC_58_118" hidden="1">"#"</definedName>
    <definedName name="FDC_58_119" hidden="1">"#"</definedName>
    <definedName name="FDC_58_12" hidden="1">"#"</definedName>
    <definedName name="FDC_58_120" hidden="1">"#"</definedName>
    <definedName name="FDC_58_121" hidden="1">"#"</definedName>
    <definedName name="FDC_58_122" hidden="1">"#"</definedName>
    <definedName name="FDC_58_123" hidden="1">"#"</definedName>
    <definedName name="FDC_58_124" hidden="1">"#"</definedName>
    <definedName name="FDC_58_125" hidden="1">"#"</definedName>
    <definedName name="FDC_58_126" hidden="1">"#"</definedName>
    <definedName name="FDC_58_127" hidden="1">"#"</definedName>
    <definedName name="FDC_58_128" hidden="1">"#"</definedName>
    <definedName name="FDC_58_129" hidden="1">"#"</definedName>
    <definedName name="FDC_58_13" hidden="1">"#"</definedName>
    <definedName name="FDC_58_130" hidden="1">"#"</definedName>
    <definedName name="FDC_58_131" hidden="1">"#"</definedName>
    <definedName name="FDC_58_132" hidden="1">"#"</definedName>
    <definedName name="FDC_58_133" hidden="1">"#"</definedName>
    <definedName name="FDC_58_134" hidden="1">"#"</definedName>
    <definedName name="FDC_58_135" hidden="1">"#"</definedName>
    <definedName name="FDC_58_136" hidden="1">"#"</definedName>
    <definedName name="FDC_58_137" hidden="1">"#"</definedName>
    <definedName name="FDC_58_138" hidden="1">"#"</definedName>
    <definedName name="FDC_58_139" hidden="1">"#"</definedName>
    <definedName name="FDC_58_14" hidden="1">"#"</definedName>
    <definedName name="FDC_58_140" hidden="1">"#"</definedName>
    <definedName name="FDC_58_141" hidden="1">"#"</definedName>
    <definedName name="FDC_58_142" hidden="1">"#"</definedName>
    <definedName name="FDC_58_143" hidden="1">"#"</definedName>
    <definedName name="FDC_58_144" hidden="1">"#"</definedName>
    <definedName name="FDC_58_145" hidden="1">"#"</definedName>
    <definedName name="FDC_58_146" hidden="1">"#"</definedName>
    <definedName name="FDC_58_147" hidden="1">"#"</definedName>
    <definedName name="FDC_58_148" hidden="1">"#"</definedName>
    <definedName name="FDC_58_149" hidden="1">"#"</definedName>
    <definedName name="FDC_58_15" hidden="1">"#"</definedName>
    <definedName name="FDC_58_150" hidden="1">"#"</definedName>
    <definedName name="FDC_58_151" hidden="1">"#"</definedName>
    <definedName name="FDC_58_152" hidden="1">"#"</definedName>
    <definedName name="FDC_58_153" hidden="1">"#"</definedName>
    <definedName name="FDC_58_154" hidden="1">"#"</definedName>
    <definedName name="FDC_58_155" hidden="1">"#"</definedName>
    <definedName name="FDC_58_156" hidden="1">"#"</definedName>
    <definedName name="FDC_58_157" hidden="1">"#"</definedName>
    <definedName name="FDC_58_158" hidden="1">"#"</definedName>
    <definedName name="FDC_58_159" hidden="1">"#"</definedName>
    <definedName name="FDC_58_16" hidden="1">"#"</definedName>
    <definedName name="FDC_58_160" hidden="1">"#"</definedName>
    <definedName name="FDC_58_161" hidden="1">"#"</definedName>
    <definedName name="FDC_58_162" hidden="1">"#"</definedName>
    <definedName name="FDC_58_163" hidden="1">"#"</definedName>
    <definedName name="FDC_58_164" hidden="1">"#"</definedName>
    <definedName name="FDC_58_165" hidden="1">"#"</definedName>
    <definedName name="FDC_58_166" hidden="1">"#"</definedName>
    <definedName name="FDC_58_167" hidden="1">"#"</definedName>
    <definedName name="FDC_58_168" hidden="1">"#"</definedName>
    <definedName name="FDC_58_169" hidden="1">"#"</definedName>
    <definedName name="FDC_58_17" hidden="1">"#"</definedName>
    <definedName name="FDC_58_170" hidden="1">"#"</definedName>
    <definedName name="FDC_58_171" hidden="1">"#"</definedName>
    <definedName name="FDC_58_172" hidden="1">"#"</definedName>
    <definedName name="FDC_58_173" hidden="1">"#"</definedName>
    <definedName name="FDC_58_174" hidden="1">"#"</definedName>
    <definedName name="FDC_58_175" hidden="1">"#"</definedName>
    <definedName name="FDC_58_176" hidden="1">"#"</definedName>
    <definedName name="FDC_58_177" hidden="1">"#"</definedName>
    <definedName name="FDC_58_178" hidden="1">"#"</definedName>
    <definedName name="FDC_58_179" hidden="1">"#"</definedName>
    <definedName name="FDC_58_18" hidden="1">"#"</definedName>
    <definedName name="FDC_58_180" hidden="1">"#"</definedName>
    <definedName name="FDC_58_181" hidden="1">"#"</definedName>
    <definedName name="FDC_58_182" hidden="1">"#"</definedName>
    <definedName name="FDC_58_183" hidden="1">"#"</definedName>
    <definedName name="FDC_58_184" hidden="1">"#"</definedName>
    <definedName name="FDC_58_185" hidden="1">"#"</definedName>
    <definedName name="FDC_58_186" hidden="1">"#"</definedName>
    <definedName name="FDC_58_187" hidden="1">"#"</definedName>
    <definedName name="FDC_58_188" hidden="1">"#"</definedName>
    <definedName name="FDC_58_189" hidden="1">"#"</definedName>
    <definedName name="FDC_58_19" hidden="1">"#"</definedName>
    <definedName name="FDC_58_190" hidden="1">"#"</definedName>
    <definedName name="FDC_58_191" hidden="1">"#"</definedName>
    <definedName name="FDC_58_192" hidden="1">"#"</definedName>
    <definedName name="FDC_58_193" hidden="1">"#"</definedName>
    <definedName name="FDC_58_194" hidden="1">"#"</definedName>
    <definedName name="FDC_58_195" hidden="1">"#"</definedName>
    <definedName name="FDC_58_196" hidden="1">"#"</definedName>
    <definedName name="FDC_58_197" hidden="1">"#"</definedName>
    <definedName name="FDC_58_198" hidden="1">"#"</definedName>
    <definedName name="FDC_58_199" hidden="1">"#"</definedName>
    <definedName name="FDC_58_2" hidden="1">"#"</definedName>
    <definedName name="FDC_58_20" hidden="1">"#"</definedName>
    <definedName name="FDC_58_200" hidden="1">"#"</definedName>
    <definedName name="FDC_58_201" hidden="1">"#"</definedName>
    <definedName name="FDC_58_202" hidden="1">"#"</definedName>
    <definedName name="FDC_58_203" hidden="1">"#"</definedName>
    <definedName name="FDC_58_204" hidden="1">"#"</definedName>
    <definedName name="FDC_58_205" hidden="1">"#"</definedName>
    <definedName name="FDC_58_206" hidden="1">"#"</definedName>
    <definedName name="FDC_58_207" hidden="1">"#"</definedName>
    <definedName name="FDC_58_208" hidden="1">"#"</definedName>
    <definedName name="FDC_58_209" hidden="1">"#"</definedName>
    <definedName name="FDC_58_21" hidden="1">"#"</definedName>
    <definedName name="FDC_58_210" hidden="1">"#"</definedName>
    <definedName name="FDC_58_211" hidden="1">"#"</definedName>
    <definedName name="FDC_58_212" hidden="1">"#"</definedName>
    <definedName name="FDC_58_213" hidden="1">"#"</definedName>
    <definedName name="FDC_58_214" hidden="1">"#"</definedName>
    <definedName name="FDC_58_215" hidden="1">"#"</definedName>
    <definedName name="FDC_58_216" hidden="1">"#"</definedName>
    <definedName name="FDC_58_217" hidden="1">"#"</definedName>
    <definedName name="FDC_58_218" hidden="1">"#"</definedName>
    <definedName name="FDC_58_219" hidden="1">"#"</definedName>
    <definedName name="FDC_58_22" hidden="1">"#"</definedName>
    <definedName name="FDC_58_220" hidden="1">"#"</definedName>
    <definedName name="FDC_58_221" hidden="1">"#"</definedName>
    <definedName name="FDC_58_222" hidden="1">"#"</definedName>
    <definedName name="FDC_58_223" hidden="1">"#"</definedName>
    <definedName name="FDC_58_224" hidden="1">"#"</definedName>
    <definedName name="FDC_58_225" hidden="1">"#"</definedName>
    <definedName name="FDC_58_226" hidden="1">"#"</definedName>
    <definedName name="FDC_58_227" hidden="1">"#"</definedName>
    <definedName name="FDC_58_228" hidden="1">"#"</definedName>
    <definedName name="FDC_58_229" hidden="1">"#"</definedName>
    <definedName name="FDC_58_23" hidden="1">"#"</definedName>
    <definedName name="FDC_58_230" hidden="1">"#"</definedName>
    <definedName name="FDC_58_231" hidden="1">"#"</definedName>
    <definedName name="FDC_58_232" hidden="1">"#"</definedName>
    <definedName name="FDC_58_233" hidden="1">"#"</definedName>
    <definedName name="FDC_58_234" hidden="1">"#"</definedName>
    <definedName name="FDC_58_235" hidden="1">"#"</definedName>
    <definedName name="FDC_58_236" hidden="1">"#"</definedName>
    <definedName name="FDC_58_237" hidden="1">"#"</definedName>
    <definedName name="FDC_58_238" hidden="1">"#"</definedName>
    <definedName name="FDC_58_239" hidden="1">"#"</definedName>
    <definedName name="FDC_58_24" hidden="1">"#"</definedName>
    <definedName name="FDC_58_240" hidden="1">"#"</definedName>
    <definedName name="FDC_58_241" hidden="1">"#"</definedName>
    <definedName name="FDC_58_242" hidden="1">"#"</definedName>
    <definedName name="FDC_58_243" hidden="1">"#"</definedName>
    <definedName name="FDC_58_244" hidden="1">"#"</definedName>
    <definedName name="FDC_58_245" hidden="1">"#"</definedName>
    <definedName name="FDC_58_246" hidden="1">"#"</definedName>
    <definedName name="FDC_58_247" hidden="1">"#"</definedName>
    <definedName name="FDC_58_248" hidden="1">"#"</definedName>
    <definedName name="FDC_58_249" hidden="1">"#"</definedName>
    <definedName name="FDC_58_25" hidden="1">"#"</definedName>
    <definedName name="FDC_58_250" hidden="1">"#"</definedName>
    <definedName name="FDC_58_251" hidden="1">"#"</definedName>
    <definedName name="FDC_58_252" hidden="1">"#"</definedName>
    <definedName name="FDC_58_253" hidden="1">"#"</definedName>
    <definedName name="FDC_58_254" hidden="1">"#"</definedName>
    <definedName name="FDC_58_255" hidden="1">"#"</definedName>
    <definedName name="FDC_58_256" hidden="1">"#"</definedName>
    <definedName name="FDC_58_257" hidden="1">"#"</definedName>
    <definedName name="FDC_58_258" hidden="1">"#"</definedName>
    <definedName name="FDC_58_259" hidden="1">"#"</definedName>
    <definedName name="FDC_58_26" hidden="1">"#"</definedName>
    <definedName name="FDC_58_260" hidden="1">"#"</definedName>
    <definedName name="FDC_58_261" hidden="1">"#"</definedName>
    <definedName name="FDC_58_27" hidden="1">"#"</definedName>
    <definedName name="FDC_58_28" hidden="1">"#"</definedName>
    <definedName name="FDC_58_29" hidden="1">"#"</definedName>
    <definedName name="FDC_58_3" hidden="1">"#"</definedName>
    <definedName name="FDC_58_30" hidden="1">"#"</definedName>
    <definedName name="FDC_58_31" hidden="1">"#"</definedName>
    <definedName name="FDC_58_32" hidden="1">"#"</definedName>
    <definedName name="FDC_58_33" hidden="1">"#"</definedName>
    <definedName name="FDC_58_34" hidden="1">"#"</definedName>
    <definedName name="FDC_58_35" hidden="1">"#"</definedName>
    <definedName name="FDC_58_36" hidden="1">"#"</definedName>
    <definedName name="FDC_58_37" hidden="1">"#"</definedName>
    <definedName name="FDC_58_38" hidden="1">"#"</definedName>
    <definedName name="FDC_58_39" hidden="1">"#"</definedName>
    <definedName name="FDC_58_4" hidden="1">"#"</definedName>
    <definedName name="FDC_58_40" hidden="1">"#"</definedName>
    <definedName name="FDC_58_41" hidden="1">"#"</definedName>
    <definedName name="FDC_58_42" hidden="1">"#"</definedName>
    <definedName name="FDC_58_43" hidden="1">"#"</definedName>
    <definedName name="FDC_58_44" hidden="1">"#"</definedName>
    <definedName name="FDC_58_45" hidden="1">"#"</definedName>
    <definedName name="FDC_58_46" hidden="1">"#"</definedName>
    <definedName name="FDC_58_47" hidden="1">"#"</definedName>
    <definedName name="FDC_58_48" hidden="1">"#"</definedName>
    <definedName name="FDC_58_49" hidden="1">"#"</definedName>
    <definedName name="FDC_58_5" hidden="1">"#"</definedName>
    <definedName name="FDC_58_50" hidden="1">"#"</definedName>
    <definedName name="FDC_58_51" hidden="1">"#"</definedName>
    <definedName name="FDC_58_52" hidden="1">"#"</definedName>
    <definedName name="FDC_58_53" hidden="1">"#"</definedName>
    <definedName name="FDC_58_54" hidden="1">"#"</definedName>
    <definedName name="FDC_58_55" hidden="1">"#"</definedName>
    <definedName name="FDC_58_56" hidden="1">"#"</definedName>
    <definedName name="FDC_58_57" hidden="1">"#"</definedName>
    <definedName name="FDC_58_58" hidden="1">"#"</definedName>
    <definedName name="FDC_58_59" hidden="1">"#"</definedName>
    <definedName name="FDC_58_6" hidden="1">"#"</definedName>
    <definedName name="FDC_58_60" hidden="1">"#"</definedName>
    <definedName name="FDC_58_61" hidden="1">"#"</definedName>
    <definedName name="FDC_58_62" hidden="1">"#"</definedName>
    <definedName name="FDC_58_63" hidden="1">"#"</definedName>
    <definedName name="FDC_58_64" hidden="1">"#"</definedName>
    <definedName name="FDC_58_65" hidden="1">"#"</definedName>
    <definedName name="FDC_58_66" hidden="1">"#"</definedName>
    <definedName name="FDC_58_67" hidden="1">"#"</definedName>
    <definedName name="FDC_58_68" hidden="1">"#"</definedName>
    <definedName name="FDC_58_69" hidden="1">"#"</definedName>
    <definedName name="FDC_58_7" hidden="1">"#"</definedName>
    <definedName name="FDC_58_70" hidden="1">"#"</definedName>
    <definedName name="FDC_58_71" hidden="1">"#"</definedName>
    <definedName name="FDC_58_72" hidden="1">"#"</definedName>
    <definedName name="FDC_58_73" hidden="1">"#"</definedName>
    <definedName name="FDC_58_74" hidden="1">"#"</definedName>
    <definedName name="FDC_58_75" hidden="1">"#"</definedName>
    <definedName name="FDC_58_76" hidden="1">"#"</definedName>
    <definedName name="FDC_58_77" hidden="1">"#"</definedName>
    <definedName name="FDC_58_78" hidden="1">"#"</definedName>
    <definedName name="FDC_58_79" hidden="1">"#"</definedName>
    <definedName name="FDC_58_8" hidden="1">"#"</definedName>
    <definedName name="FDC_58_80" hidden="1">"#"</definedName>
    <definedName name="FDC_58_81" hidden="1">"#"</definedName>
    <definedName name="FDC_58_82" hidden="1">"#"</definedName>
    <definedName name="FDC_58_83" hidden="1">"#"</definedName>
    <definedName name="FDC_58_84" hidden="1">"#"</definedName>
    <definedName name="FDC_58_85" hidden="1">"#"</definedName>
    <definedName name="FDC_58_86" hidden="1">"#"</definedName>
    <definedName name="FDC_58_87" hidden="1">"#"</definedName>
    <definedName name="FDC_58_88" hidden="1">"#"</definedName>
    <definedName name="FDC_58_89" hidden="1">"#"</definedName>
    <definedName name="FDC_58_9" hidden="1">"#"</definedName>
    <definedName name="FDC_58_90" hidden="1">"#"</definedName>
    <definedName name="FDC_58_91" hidden="1">"#"</definedName>
    <definedName name="FDC_58_92" hidden="1">"#"</definedName>
    <definedName name="FDC_58_93" hidden="1">"#"</definedName>
    <definedName name="FDC_58_94" hidden="1">"#"</definedName>
    <definedName name="FDC_58_95" hidden="1">"#"</definedName>
    <definedName name="FDC_58_96" hidden="1">"#"</definedName>
    <definedName name="FDC_58_97" hidden="1">"#"</definedName>
    <definedName name="FDC_58_98" hidden="1">"#"</definedName>
    <definedName name="FDC_58_99" hidden="1">"#"</definedName>
    <definedName name="FDC_59_0" hidden="1">"#"</definedName>
    <definedName name="FDC_59_1" hidden="1">"#"</definedName>
    <definedName name="FDC_59_10" hidden="1">"#"</definedName>
    <definedName name="FDC_59_100" hidden="1">"#"</definedName>
    <definedName name="FDC_59_101" hidden="1">"#"</definedName>
    <definedName name="FDC_59_102" hidden="1">"#"</definedName>
    <definedName name="FDC_59_103" hidden="1">"#"</definedName>
    <definedName name="FDC_59_104" hidden="1">"#"</definedName>
    <definedName name="FDC_59_105" hidden="1">"#"</definedName>
    <definedName name="FDC_59_106" hidden="1">"#"</definedName>
    <definedName name="FDC_59_107" hidden="1">"#"</definedName>
    <definedName name="FDC_59_108" hidden="1">"#"</definedName>
    <definedName name="FDC_59_109" hidden="1">"#"</definedName>
    <definedName name="FDC_59_11" hidden="1">"#"</definedName>
    <definedName name="FDC_59_110" hidden="1">"#"</definedName>
    <definedName name="FDC_59_111" hidden="1">"#"</definedName>
    <definedName name="FDC_59_112" hidden="1">"#"</definedName>
    <definedName name="FDC_59_113" hidden="1">"#"</definedName>
    <definedName name="FDC_59_114" hidden="1">"#"</definedName>
    <definedName name="FDC_59_115" hidden="1">"#"</definedName>
    <definedName name="FDC_59_116" hidden="1">"#"</definedName>
    <definedName name="FDC_59_117" hidden="1">"#"</definedName>
    <definedName name="FDC_59_118" hidden="1">"#"</definedName>
    <definedName name="FDC_59_119" hidden="1">"#"</definedName>
    <definedName name="FDC_59_12" hidden="1">"#"</definedName>
    <definedName name="FDC_59_120" hidden="1">"#"</definedName>
    <definedName name="FDC_59_121" hidden="1">"#"</definedName>
    <definedName name="FDC_59_122" hidden="1">"#"</definedName>
    <definedName name="FDC_59_123" hidden="1">"#"</definedName>
    <definedName name="FDC_59_124" hidden="1">"#"</definedName>
    <definedName name="FDC_59_125" hidden="1">"#"</definedName>
    <definedName name="FDC_59_126" hidden="1">"#"</definedName>
    <definedName name="FDC_59_127" hidden="1">"#"</definedName>
    <definedName name="FDC_59_128" hidden="1">"#"</definedName>
    <definedName name="FDC_59_129" hidden="1">"#"</definedName>
    <definedName name="FDC_59_13" hidden="1">"#"</definedName>
    <definedName name="FDC_59_130" hidden="1">"#"</definedName>
    <definedName name="FDC_59_131" hidden="1">"#"</definedName>
    <definedName name="FDC_59_132" hidden="1">"#"</definedName>
    <definedName name="FDC_59_133" hidden="1">"#"</definedName>
    <definedName name="FDC_59_134" hidden="1">"#"</definedName>
    <definedName name="FDC_59_135" hidden="1">"#"</definedName>
    <definedName name="FDC_59_136" hidden="1">"#"</definedName>
    <definedName name="FDC_59_137" hidden="1">"#"</definedName>
    <definedName name="FDC_59_138" hidden="1">"#"</definedName>
    <definedName name="FDC_59_139" hidden="1">"#"</definedName>
    <definedName name="FDC_59_14" hidden="1">"#"</definedName>
    <definedName name="FDC_59_140" hidden="1">"#"</definedName>
    <definedName name="FDC_59_141" hidden="1">"#"</definedName>
    <definedName name="FDC_59_142" hidden="1">"#"</definedName>
    <definedName name="FDC_59_143" hidden="1">"#"</definedName>
    <definedName name="FDC_59_144" hidden="1">"#"</definedName>
    <definedName name="FDC_59_145" hidden="1">"#"</definedName>
    <definedName name="FDC_59_146" hidden="1">"#"</definedName>
    <definedName name="FDC_59_147" hidden="1">"#"</definedName>
    <definedName name="FDC_59_148" hidden="1">"#"</definedName>
    <definedName name="FDC_59_149" hidden="1">"#"</definedName>
    <definedName name="FDC_59_15" hidden="1">"#"</definedName>
    <definedName name="FDC_59_150" hidden="1">"#"</definedName>
    <definedName name="FDC_59_151" hidden="1">"#"</definedName>
    <definedName name="FDC_59_152" hidden="1">"#"</definedName>
    <definedName name="FDC_59_153" hidden="1">"#"</definedName>
    <definedName name="FDC_59_154" hidden="1">"#"</definedName>
    <definedName name="FDC_59_155" hidden="1">"#"</definedName>
    <definedName name="FDC_59_156" hidden="1">"#"</definedName>
    <definedName name="FDC_59_157" hidden="1">"#"</definedName>
    <definedName name="FDC_59_158" hidden="1">"#"</definedName>
    <definedName name="FDC_59_159" hidden="1">"#"</definedName>
    <definedName name="FDC_59_16" hidden="1">"#"</definedName>
    <definedName name="FDC_59_160" hidden="1">"#"</definedName>
    <definedName name="FDC_59_161" hidden="1">"#"</definedName>
    <definedName name="FDC_59_162" hidden="1">"#"</definedName>
    <definedName name="FDC_59_163" hidden="1">"#"</definedName>
    <definedName name="FDC_59_164" hidden="1">"#"</definedName>
    <definedName name="FDC_59_165" hidden="1">"#"</definedName>
    <definedName name="FDC_59_166" hidden="1">"#"</definedName>
    <definedName name="FDC_59_167" hidden="1">"#"</definedName>
    <definedName name="FDC_59_168" hidden="1">"#"</definedName>
    <definedName name="FDC_59_169" hidden="1">"#"</definedName>
    <definedName name="FDC_59_17" hidden="1">"#"</definedName>
    <definedName name="FDC_59_170" hidden="1">"#"</definedName>
    <definedName name="FDC_59_171" hidden="1">"#"</definedName>
    <definedName name="FDC_59_172" hidden="1">"#"</definedName>
    <definedName name="FDC_59_173" hidden="1">"#"</definedName>
    <definedName name="FDC_59_174" hidden="1">"#"</definedName>
    <definedName name="FDC_59_175" hidden="1">"#"</definedName>
    <definedName name="FDC_59_176" hidden="1">"#"</definedName>
    <definedName name="FDC_59_177" hidden="1">"#"</definedName>
    <definedName name="FDC_59_178" hidden="1">"#"</definedName>
    <definedName name="FDC_59_179" hidden="1">"#"</definedName>
    <definedName name="FDC_59_18" hidden="1">"#"</definedName>
    <definedName name="FDC_59_180" hidden="1">"#"</definedName>
    <definedName name="FDC_59_181" hidden="1">"#"</definedName>
    <definedName name="FDC_59_182" hidden="1">"#"</definedName>
    <definedName name="FDC_59_183" hidden="1">"#"</definedName>
    <definedName name="FDC_59_184" hidden="1">"#"</definedName>
    <definedName name="FDC_59_185" hidden="1">"#"</definedName>
    <definedName name="FDC_59_186" hidden="1">"#"</definedName>
    <definedName name="FDC_59_187" hidden="1">"#"</definedName>
    <definedName name="FDC_59_188" hidden="1">"#"</definedName>
    <definedName name="FDC_59_189" hidden="1">"#"</definedName>
    <definedName name="FDC_59_19" hidden="1">"#"</definedName>
    <definedName name="FDC_59_190" hidden="1">"#"</definedName>
    <definedName name="FDC_59_191" hidden="1">"#"</definedName>
    <definedName name="FDC_59_192" hidden="1">"#"</definedName>
    <definedName name="FDC_59_193" hidden="1">"#"</definedName>
    <definedName name="FDC_59_194" hidden="1">"#"</definedName>
    <definedName name="FDC_59_195" hidden="1">"#"</definedName>
    <definedName name="FDC_59_196" hidden="1">"#"</definedName>
    <definedName name="FDC_59_197" hidden="1">"#"</definedName>
    <definedName name="FDC_59_198" hidden="1">"#"</definedName>
    <definedName name="FDC_59_199" hidden="1">"#"</definedName>
    <definedName name="FDC_59_2" hidden="1">"#"</definedName>
    <definedName name="FDC_59_20" hidden="1">"#"</definedName>
    <definedName name="FDC_59_200" hidden="1">"#"</definedName>
    <definedName name="FDC_59_201" hidden="1">"#"</definedName>
    <definedName name="FDC_59_202" hidden="1">"#"</definedName>
    <definedName name="FDC_59_203" hidden="1">"#"</definedName>
    <definedName name="FDC_59_204" hidden="1">"#"</definedName>
    <definedName name="FDC_59_205" hidden="1">"#"</definedName>
    <definedName name="FDC_59_206" hidden="1">"#"</definedName>
    <definedName name="FDC_59_207" hidden="1">"#"</definedName>
    <definedName name="FDC_59_208" hidden="1">"#"</definedName>
    <definedName name="FDC_59_209" hidden="1">"#"</definedName>
    <definedName name="FDC_59_21" hidden="1">"#"</definedName>
    <definedName name="FDC_59_210" hidden="1">"#"</definedName>
    <definedName name="FDC_59_211" hidden="1">"#"</definedName>
    <definedName name="FDC_59_212" hidden="1">"#"</definedName>
    <definedName name="FDC_59_213" hidden="1">"#"</definedName>
    <definedName name="FDC_59_214" hidden="1">"#"</definedName>
    <definedName name="FDC_59_215" hidden="1">"#"</definedName>
    <definedName name="FDC_59_216" hidden="1">"#"</definedName>
    <definedName name="FDC_59_217" hidden="1">"#"</definedName>
    <definedName name="FDC_59_218" hidden="1">"#"</definedName>
    <definedName name="FDC_59_219" hidden="1">"#"</definedName>
    <definedName name="FDC_59_22" hidden="1">"#"</definedName>
    <definedName name="FDC_59_220" hidden="1">"#"</definedName>
    <definedName name="FDC_59_221" hidden="1">"#"</definedName>
    <definedName name="FDC_59_222" hidden="1">"#"</definedName>
    <definedName name="FDC_59_223" hidden="1">"#"</definedName>
    <definedName name="FDC_59_224" hidden="1">"#"</definedName>
    <definedName name="FDC_59_225" hidden="1">"#"</definedName>
    <definedName name="FDC_59_226" hidden="1">"#"</definedName>
    <definedName name="FDC_59_227" hidden="1">"#"</definedName>
    <definedName name="FDC_59_228" hidden="1">"#"</definedName>
    <definedName name="FDC_59_229" hidden="1">"#"</definedName>
    <definedName name="FDC_59_23" hidden="1">"#"</definedName>
    <definedName name="FDC_59_230" hidden="1">"#"</definedName>
    <definedName name="FDC_59_231" hidden="1">"#"</definedName>
    <definedName name="FDC_59_232" hidden="1">"#"</definedName>
    <definedName name="FDC_59_233" hidden="1">"#"</definedName>
    <definedName name="FDC_59_234" hidden="1">"#"</definedName>
    <definedName name="FDC_59_235" hidden="1">"#"</definedName>
    <definedName name="FDC_59_236" hidden="1">"#"</definedName>
    <definedName name="FDC_59_237" hidden="1">"#"</definedName>
    <definedName name="FDC_59_238" hidden="1">"#"</definedName>
    <definedName name="FDC_59_239" hidden="1">"#"</definedName>
    <definedName name="FDC_59_24" hidden="1">"#"</definedName>
    <definedName name="FDC_59_240" hidden="1">"#"</definedName>
    <definedName name="FDC_59_241" hidden="1">"#"</definedName>
    <definedName name="FDC_59_242" hidden="1">"#"</definedName>
    <definedName name="FDC_59_243" hidden="1">"#"</definedName>
    <definedName name="FDC_59_244" hidden="1">"#"</definedName>
    <definedName name="FDC_59_245" hidden="1">"#"</definedName>
    <definedName name="FDC_59_246" hidden="1">"#"</definedName>
    <definedName name="FDC_59_247" hidden="1">"#"</definedName>
    <definedName name="FDC_59_248" hidden="1">"#"</definedName>
    <definedName name="FDC_59_249" hidden="1">"#"</definedName>
    <definedName name="FDC_59_25" hidden="1">"#"</definedName>
    <definedName name="FDC_59_250" hidden="1">"#"</definedName>
    <definedName name="FDC_59_251" hidden="1">"#"</definedName>
    <definedName name="FDC_59_252" hidden="1">"#"</definedName>
    <definedName name="FDC_59_253" hidden="1">"#"</definedName>
    <definedName name="FDC_59_254" hidden="1">"#"</definedName>
    <definedName name="FDC_59_255" hidden="1">"#"</definedName>
    <definedName name="FDC_59_256" hidden="1">"#"</definedName>
    <definedName name="FDC_59_257" hidden="1">"#"</definedName>
    <definedName name="FDC_59_258" hidden="1">"#"</definedName>
    <definedName name="FDC_59_259" hidden="1">"#"</definedName>
    <definedName name="FDC_59_26" hidden="1">"#"</definedName>
    <definedName name="FDC_59_260" hidden="1">"#"</definedName>
    <definedName name="FDC_59_261" hidden="1">"#"</definedName>
    <definedName name="FDC_59_27" hidden="1">"#"</definedName>
    <definedName name="FDC_59_28" hidden="1">"#"</definedName>
    <definedName name="FDC_59_29" hidden="1">"#"</definedName>
    <definedName name="FDC_59_3" hidden="1">"#"</definedName>
    <definedName name="FDC_59_30" hidden="1">"#"</definedName>
    <definedName name="FDC_59_31" hidden="1">"#"</definedName>
    <definedName name="FDC_59_32" hidden="1">"#"</definedName>
    <definedName name="FDC_59_33" hidden="1">"#"</definedName>
    <definedName name="FDC_59_34" hidden="1">"#"</definedName>
    <definedName name="FDC_59_35" hidden="1">"#"</definedName>
    <definedName name="FDC_59_36" hidden="1">"#"</definedName>
    <definedName name="FDC_59_37" hidden="1">"#"</definedName>
    <definedName name="FDC_59_38" hidden="1">"#"</definedName>
    <definedName name="FDC_59_39" hidden="1">"#"</definedName>
    <definedName name="FDC_59_4" hidden="1">"#"</definedName>
    <definedName name="FDC_59_40" hidden="1">"#"</definedName>
    <definedName name="FDC_59_41" hidden="1">"#"</definedName>
    <definedName name="FDC_59_42" hidden="1">"#"</definedName>
    <definedName name="FDC_59_43" hidden="1">"#"</definedName>
    <definedName name="FDC_59_44" hidden="1">"#"</definedName>
    <definedName name="FDC_59_45" hidden="1">"#"</definedName>
    <definedName name="FDC_59_46" hidden="1">"#"</definedName>
    <definedName name="FDC_59_47" hidden="1">"#"</definedName>
    <definedName name="FDC_59_48" hidden="1">"#"</definedName>
    <definedName name="FDC_59_49" hidden="1">"#"</definedName>
    <definedName name="FDC_59_5" hidden="1">"#"</definedName>
    <definedName name="FDC_59_50" hidden="1">"#"</definedName>
    <definedName name="FDC_59_51" hidden="1">"#"</definedName>
    <definedName name="FDC_59_52" hidden="1">"#"</definedName>
    <definedName name="FDC_59_53" hidden="1">"#"</definedName>
    <definedName name="FDC_59_54" hidden="1">"#"</definedName>
    <definedName name="FDC_59_55" hidden="1">"#"</definedName>
    <definedName name="FDC_59_56" hidden="1">"#"</definedName>
    <definedName name="FDC_59_57" hidden="1">"#"</definedName>
    <definedName name="FDC_59_58" hidden="1">"#"</definedName>
    <definedName name="FDC_59_59" hidden="1">"#"</definedName>
    <definedName name="FDC_59_6" hidden="1">"#"</definedName>
    <definedName name="FDC_59_60" hidden="1">"#"</definedName>
    <definedName name="FDC_59_61" hidden="1">"#"</definedName>
    <definedName name="FDC_59_62" hidden="1">"#"</definedName>
    <definedName name="FDC_59_63" hidden="1">"#"</definedName>
    <definedName name="FDC_59_64" hidden="1">"#"</definedName>
    <definedName name="FDC_59_65" hidden="1">"#"</definedName>
    <definedName name="FDC_59_66" hidden="1">"#"</definedName>
    <definedName name="FDC_59_67" hidden="1">"#"</definedName>
    <definedName name="FDC_59_68" hidden="1">"#"</definedName>
    <definedName name="FDC_59_69" hidden="1">"#"</definedName>
    <definedName name="FDC_59_7" hidden="1">"#"</definedName>
    <definedName name="FDC_59_70" hidden="1">"#"</definedName>
    <definedName name="FDC_59_71" hidden="1">"#"</definedName>
    <definedName name="FDC_59_72" hidden="1">"#"</definedName>
    <definedName name="FDC_59_73" hidden="1">"#"</definedName>
    <definedName name="FDC_59_74" hidden="1">"#"</definedName>
    <definedName name="FDC_59_75" hidden="1">"#"</definedName>
    <definedName name="FDC_59_76" hidden="1">"#"</definedName>
    <definedName name="FDC_59_77" hidden="1">"#"</definedName>
    <definedName name="FDC_59_78" hidden="1">"#"</definedName>
    <definedName name="FDC_59_79" hidden="1">"#"</definedName>
    <definedName name="FDC_59_8" hidden="1">"#"</definedName>
    <definedName name="FDC_59_80" hidden="1">"#"</definedName>
    <definedName name="FDC_59_81" hidden="1">"#"</definedName>
    <definedName name="FDC_59_82" hidden="1">"#"</definedName>
    <definedName name="FDC_59_83" hidden="1">"#"</definedName>
    <definedName name="FDC_59_84" hidden="1">"#"</definedName>
    <definedName name="FDC_59_85" hidden="1">"#"</definedName>
    <definedName name="FDC_59_86" hidden="1">"#"</definedName>
    <definedName name="FDC_59_87" hidden="1">"#"</definedName>
    <definedName name="FDC_59_88" hidden="1">"#"</definedName>
    <definedName name="FDC_59_89" hidden="1">"#"</definedName>
    <definedName name="FDC_59_9" hidden="1">"#"</definedName>
    <definedName name="FDC_59_90" hidden="1">"#"</definedName>
    <definedName name="FDC_59_91" hidden="1">"#"</definedName>
    <definedName name="FDC_59_92" hidden="1">"#"</definedName>
    <definedName name="FDC_59_93" hidden="1">"#"</definedName>
    <definedName name="FDC_59_94" hidden="1">"#"</definedName>
    <definedName name="FDC_59_95" hidden="1">"#"</definedName>
    <definedName name="FDC_59_96" hidden="1">"#"</definedName>
    <definedName name="FDC_59_97" hidden="1">"#"</definedName>
    <definedName name="FDC_59_98" hidden="1">"#"</definedName>
    <definedName name="FDC_59_99" hidden="1">"#"</definedName>
    <definedName name="FDC_6_0" hidden="1">"#"</definedName>
    <definedName name="FDC_6_1" hidden="1">"#"</definedName>
    <definedName name="FDC_6_2" hidden="1">"#"</definedName>
    <definedName name="FDC_6_3" hidden="1">"#"</definedName>
    <definedName name="FDC_60_0" hidden="1">"#"</definedName>
    <definedName name="FDC_60_1" hidden="1">"#"</definedName>
    <definedName name="FDC_60_10" hidden="1">"#"</definedName>
    <definedName name="FDC_60_100" hidden="1">"#"</definedName>
    <definedName name="FDC_60_101" hidden="1">"#"</definedName>
    <definedName name="FDC_60_102" hidden="1">"#"</definedName>
    <definedName name="FDC_60_103" hidden="1">"#"</definedName>
    <definedName name="FDC_60_104" hidden="1">"#"</definedName>
    <definedName name="FDC_60_105" hidden="1">"#"</definedName>
    <definedName name="FDC_60_106" hidden="1">"#"</definedName>
    <definedName name="FDC_60_107" hidden="1">"#"</definedName>
    <definedName name="FDC_60_108" hidden="1">"#"</definedName>
    <definedName name="FDC_60_109" hidden="1">"#"</definedName>
    <definedName name="FDC_60_11" hidden="1">"#"</definedName>
    <definedName name="FDC_60_110" hidden="1">"#"</definedName>
    <definedName name="FDC_60_111" hidden="1">"#"</definedName>
    <definedName name="FDC_60_112" hidden="1">"#"</definedName>
    <definedName name="FDC_60_113" hidden="1">"#"</definedName>
    <definedName name="FDC_60_114" hidden="1">"#"</definedName>
    <definedName name="FDC_60_115" hidden="1">"#"</definedName>
    <definedName name="FDC_60_116" hidden="1">"#"</definedName>
    <definedName name="FDC_60_117" hidden="1">"#"</definedName>
    <definedName name="FDC_60_118" hidden="1">"#"</definedName>
    <definedName name="FDC_60_119" hidden="1">"#"</definedName>
    <definedName name="FDC_60_12" hidden="1">"#"</definedName>
    <definedName name="FDC_60_120" hidden="1">"#"</definedName>
    <definedName name="FDC_60_121" hidden="1">"#"</definedName>
    <definedName name="FDC_60_122" hidden="1">"#"</definedName>
    <definedName name="FDC_60_123" hidden="1">"#"</definedName>
    <definedName name="FDC_60_124" hidden="1">"#"</definedName>
    <definedName name="FDC_60_125" hidden="1">"#"</definedName>
    <definedName name="FDC_60_126" hidden="1">"#"</definedName>
    <definedName name="FDC_60_127" hidden="1">"#"</definedName>
    <definedName name="FDC_60_128" hidden="1">"#"</definedName>
    <definedName name="FDC_60_129" hidden="1">"#"</definedName>
    <definedName name="FDC_60_13" hidden="1">"#"</definedName>
    <definedName name="FDC_60_130" hidden="1">"#"</definedName>
    <definedName name="FDC_60_131" hidden="1">"#"</definedName>
    <definedName name="FDC_60_132" hidden="1">"#"</definedName>
    <definedName name="FDC_60_133" hidden="1">"#"</definedName>
    <definedName name="FDC_60_134" hidden="1">"#"</definedName>
    <definedName name="FDC_60_135" hidden="1">"#"</definedName>
    <definedName name="FDC_60_136" hidden="1">"#"</definedName>
    <definedName name="FDC_60_137" hidden="1">"#"</definedName>
    <definedName name="FDC_60_138" hidden="1">"#"</definedName>
    <definedName name="FDC_60_139" hidden="1">"#"</definedName>
    <definedName name="FDC_60_14" hidden="1">"#"</definedName>
    <definedName name="FDC_60_140" hidden="1">"#"</definedName>
    <definedName name="FDC_60_141" hidden="1">"#"</definedName>
    <definedName name="FDC_60_142" hidden="1">"#"</definedName>
    <definedName name="FDC_60_143" hidden="1">"#"</definedName>
    <definedName name="FDC_60_144" hidden="1">"#"</definedName>
    <definedName name="FDC_60_145" hidden="1">"#"</definedName>
    <definedName name="FDC_60_146" hidden="1">"#"</definedName>
    <definedName name="FDC_60_147" hidden="1">"#"</definedName>
    <definedName name="FDC_60_148" hidden="1">"#"</definedName>
    <definedName name="FDC_60_149" hidden="1">"#"</definedName>
    <definedName name="FDC_60_15" hidden="1">"#"</definedName>
    <definedName name="FDC_60_150" hidden="1">"#"</definedName>
    <definedName name="FDC_60_151" hidden="1">"#"</definedName>
    <definedName name="FDC_60_152" hidden="1">"#"</definedName>
    <definedName name="FDC_60_153" hidden="1">"#"</definedName>
    <definedName name="FDC_60_154" hidden="1">"#"</definedName>
    <definedName name="FDC_60_155" hidden="1">"#"</definedName>
    <definedName name="FDC_60_156" hidden="1">"#"</definedName>
    <definedName name="FDC_60_157" hidden="1">"#"</definedName>
    <definedName name="FDC_60_158" hidden="1">"#"</definedName>
    <definedName name="FDC_60_159" hidden="1">"#"</definedName>
    <definedName name="FDC_60_16" hidden="1">"#"</definedName>
    <definedName name="FDC_60_160" hidden="1">"#"</definedName>
    <definedName name="FDC_60_161" hidden="1">"#"</definedName>
    <definedName name="FDC_60_162" hidden="1">"#"</definedName>
    <definedName name="FDC_60_163" hidden="1">"#"</definedName>
    <definedName name="FDC_60_164" hidden="1">"#"</definedName>
    <definedName name="FDC_60_165" hidden="1">"#"</definedName>
    <definedName name="FDC_60_166" hidden="1">"#"</definedName>
    <definedName name="FDC_60_167" hidden="1">"#"</definedName>
    <definedName name="FDC_60_168" hidden="1">"#"</definedName>
    <definedName name="FDC_60_169" hidden="1">"#"</definedName>
    <definedName name="FDC_60_17" hidden="1">"#"</definedName>
    <definedName name="FDC_60_170" hidden="1">"#"</definedName>
    <definedName name="FDC_60_171" hidden="1">"#"</definedName>
    <definedName name="FDC_60_172" hidden="1">"#"</definedName>
    <definedName name="FDC_60_173" hidden="1">"#"</definedName>
    <definedName name="FDC_60_174" hidden="1">"#"</definedName>
    <definedName name="FDC_60_175" hidden="1">"#"</definedName>
    <definedName name="FDC_60_176" hidden="1">"#"</definedName>
    <definedName name="FDC_60_177" hidden="1">"#"</definedName>
    <definedName name="FDC_60_178" hidden="1">"#"</definedName>
    <definedName name="FDC_60_179" hidden="1">"#"</definedName>
    <definedName name="FDC_60_18" hidden="1">"#"</definedName>
    <definedName name="FDC_60_180" hidden="1">"#"</definedName>
    <definedName name="FDC_60_181" hidden="1">"#"</definedName>
    <definedName name="FDC_60_182" hidden="1">"#"</definedName>
    <definedName name="FDC_60_183" hidden="1">"#"</definedName>
    <definedName name="FDC_60_184" hidden="1">"#"</definedName>
    <definedName name="FDC_60_185" hidden="1">"#"</definedName>
    <definedName name="FDC_60_186" hidden="1">"#"</definedName>
    <definedName name="FDC_60_187" hidden="1">"#"</definedName>
    <definedName name="FDC_60_188" hidden="1">"#"</definedName>
    <definedName name="FDC_60_189" hidden="1">"#"</definedName>
    <definedName name="FDC_60_19" hidden="1">"#"</definedName>
    <definedName name="FDC_60_190" hidden="1">"#"</definedName>
    <definedName name="FDC_60_191" hidden="1">"#"</definedName>
    <definedName name="FDC_60_192" hidden="1">"#"</definedName>
    <definedName name="FDC_60_193" hidden="1">"#"</definedName>
    <definedName name="FDC_60_194" hidden="1">"#"</definedName>
    <definedName name="FDC_60_195" hidden="1">"#"</definedName>
    <definedName name="FDC_60_196" hidden="1">"#"</definedName>
    <definedName name="FDC_60_197" hidden="1">"#"</definedName>
    <definedName name="FDC_60_198" hidden="1">"#"</definedName>
    <definedName name="FDC_60_199" hidden="1">"#"</definedName>
    <definedName name="FDC_60_2" hidden="1">"#"</definedName>
    <definedName name="FDC_60_20" hidden="1">"#"</definedName>
    <definedName name="FDC_60_200" hidden="1">"#"</definedName>
    <definedName name="FDC_60_201" hidden="1">"#"</definedName>
    <definedName name="FDC_60_202" hidden="1">"#"</definedName>
    <definedName name="FDC_60_203" hidden="1">"#"</definedName>
    <definedName name="FDC_60_204" hidden="1">"#"</definedName>
    <definedName name="FDC_60_205" hidden="1">"#"</definedName>
    <definedName name="FDC_60_206" hidden="1">"#"</definedName>
    <definedName name="FDC_60_207" hidden="1">"#"</definedName>
    <definedName name="FDC_60_208" hidden="1">"#"</definedName>
    <definedName name="FDC_60_209" hidden="1">"#"</definedName>
    <definedName name="FDC_60_21" hidden="1">"#"</definedName>
    <definedName name="FDC_60_210" hidden="1">"#"</definedName>
    <definedName name="FDC_60_211" hidden="1">"#"</definedName>
    <definedName name="FDC_60_212" hidden="1">"#"</definedName>
    <definedName name="FDC_60_213" hidden="1">"#"</definedName>
    <definedName name="FDC_60_214" hidden="1">"#"</definedName>
    <definedName name="FDC_60_215" hidden="1">"#"</definedName>
    <definedName name="FDC_60_216" hidden="1">"#"</definedName>
    <definedName name="FDC_60_217" hidden="1">"#"</definedName>
    <definedName name="FDC_60_218" hidden="1">"#"</definedName>
    <definedName name="FDC_60_219" hidden="1">"#"</definedName>
    <definedName name="FDC_60_22" hidden="1">"#"</definedName>
    <definedName name="FDC_60_220" hidden="1">"#"</definedName>
    <definedName name="FDC_60_221" hidden="1">"#"</definedName>
    <definedName name="FDC_60_222" hidden="1">"#"</definedName>
    <definedName name="FDC_60_223" hidden="1">"#"</definedName>
    <definedName name="FDC_60_224" hidden="1">"#"</definedName>
    <definedName name="FDC_60_225" hidden="1">"#"</definedName>
    <definedName name="FDC_60_226" hidden="1">"#"</definedName>
    <definedName name="FDC_60_227" hidden="1">"#"</definedName>
    <definedName name="FDC_60_228" hidden="1">"#"</definedName>
    <definedName name="FDC_60_229" hidden="1">"#"</definedName>
    <definedName name="FDC_60_23" hidden="1">"#"</definedName>
    <definedName name="FDC_60_230" hidden="1">"#"</definedName>
    <definedName name="FDC_60_231" hidden="1">"#"</definedName>
    <definedName name="FDC_60_232" hidden="1">"#"</definedName>
    <definedName name="FDC_60_233" hidden="1">"#"</definedName>
    <definedName name="FDC_60_234" hidden="1">"#"</definedName>
    <definedName name="FDC_60_235" hidden="1">"#"</definedName>
    <definedName name="FDC_60_236" hidden="1">"#"</definedName>
    <definedName name="FDC_60_237" hidden="1">"#"</definedName>
    <definedName name="FDC_60_238" hidden="1">"#"</definedName>
    <definedName name="FDC_60_239" hidden="1">"#"</definedName>
    <definedName name="FDC_60_24" hidden="1">"#"</definedName>
    <definedName name="FDC_60_240" hidden="1">"#"</definedName>
    <definedName name="FDC_60_241" hidden="1">"#"</definedName>
    <definedName name="FDC_60_242" hidden="1">"#"</definedName>
    <definedName name="FDC_60_243" hidden="1">"#"</definedName>
    <definedName name="FDC_60_244" hidden="1">"#"</definedName>
    <definedName name="FDC_60_245" hidden="1">"#"</definedName>
    <definedName name="FDC_60_246" hidden="1">"#"</definedName>
    <definedName name="FDC_60_247" hidden="1">"#"</definedName>
    <definedName name="FDC_60_248" hidden="1">"#"</definedName>
    <definedName name="FDC_60_249" hidden="1">"#"</definedName>
    <definedName name="FDC_60_25" hidden="1">"#"</definedName>
    <definedName name="FDC_60_250" hidden="1">"#"</definedName>
    <definedName name="FDC_60_251" hidden="1">"#"</definedName>
    <definedName name="FDC_60_252" hidden="1">"#"</definedName>
    <definedName name="FDC_60_253" hidden="1">"#"</definedName>
    <definedName name="FDC_60_254" hidden="1">"#"</definedName>
    <definedName name="FDC_60_255" hidden="1">"#"</definedName>
    <definedName name="FDC_60_256" hidden="1">"#"</definedName>
    <definedName name="FDC_60_257" hidden="1">"#"</definedName>
    <definedName name="FDC_60_258" hidden="1">"#"</definedName>
    <definedName name="FDC_60_259" hidden="1">"#"</definedName>
    <definedName name="FDC_60_26" hidden="1">"#"</definedName>
    <definedName name="FDC_60_260" hidden="1">"#"</definedName>
    <definedName name="FDC_60_261" hidden="1">"#"</definedName>
    <definedName name="FDC_60_27" hidden="1">"#"</definedName>
    <definedName name="FDC_60_28" hidden="1">"#"</definedName>
    <definedName name="FDC_60_29" hidden="1">"#"</definedName>
    <definedName name="FDC_60_3" hidden="1">"#"</definedName>
    <definedName name="FDC_60_30" hidden="1">"#"</definedName>
    <definedName name="FDC_60_31" hidden="1">"#"</definedName>
    <definedName name="FDC_60_32" hidden="1">"#"</definedName>
    <definedName name="FDC_60_33" hidden="1">"#"</definedName>
    <definedName name="FDC_60_34" hidden="1">"#"</definedName>
    <definedName name="FDC_60_35" hidden="1">"#"</definedName>
    <definedName name="FDC_60_36" hidden="1">"#"</definedName>
    <definedName name="FDC_60_37" hidden="1">"#"</definedName>
    <definedName name="FDC_60_38" hidden="1">"#"</definedName>
    <definedName name="FDC_60_39" hidden="1">"#"</definedName>
    <definedName name="FDC_60_4" hidden="1">"#"</definedName>
    <definedName name="FDC_60_40" hidden="1">"#"</definedName>
    <definedName name="FDC_60_41" hidden="1">"#"</definedName>
    <definedName name="FDC_60_42" hidden="1">"#"</definedName>
    <definedName name="FDC_60_43" hidden="1">"#"</definedName>
    <definedName name="FDC_60_44" hidden="1">"#"</definedName>
    <definedName name="FDC_60_45" hidden="1">"#"</definedName>
    <definedName name="FDC_60_46" hidden="1">"#"</definedName>
    <definedName name="FDC_60_47" hidden="1">"#"</definedName>
    <definedName name="FDC_60_48" hidden="1">"#"</definedName>
    <definedName name="FDC_60_49" hidden="1">"#"</definedName>
    <definedName name="FDC_60_5" hidden="1">"#"</definedName>
    <definedName name="FDC_60_50" hidden="1">"#"</definedName>
    <definedName name="FDC_60_51" hidden="1">"#"</definedName>
    <definedName name="FDC_60_52" hidden="1">"#"</definedName>
    <definedName name="FDC_60_53" hidden="1">"#"</definedName>
    <definedName name="FDC_60_54" hidden="1">"#"</definedName>
    <definedName name="FDC_60_55" hidden="1">"#"</definedName>
    <definedName name="FDC_60_56" hidden="1">"#"</definedName>
    <definedName name="FDC_60_57" hidden="1">"#"</definedName>
    <definedName name="FDC_60_58" hidden="1">"#"</definedName>
    <definedName name="FDC_60_59" hidden="1">"#"</definedName>
    <definedName name="FDC_60_6" hidden="1">"#"</definedName>
    <definedName name="FDC_60_60" hidden="1">"#"</definedName>
    <definedName name="FDC_60_61" hidden="1">"#"</definedName>
    <definedName name="FDC_60_62" hidden="1">"#"</definedName>
    <definedName name="FDC_60_63" hidden="1">"#"</definedName>
    <definedName name="FDC_60_64" hidden="1">"#"</definedName>
    <definedName name="FDC_60_65" hidden="1">"#"</definedName>
    <definedName name="FDC_60_66" hidden="1">"#"</definedName>
    <definedName name="FDC_60_67" hidden="1">"#"</definedName>
    <definedName name="FDC_60_68" hidden="1">"#"</definedName>
    <definedName name="FDC_60_69" hidden="1">"#"</definedName>
    <definedName name="FDC_60_7" hidden="1">"#"</definedName>
    <definedName name="FDC_60_70" hidden="1">"#"</definedName>
    <definedName name="FDC_60_71" hidden="1">"#"</definedName>
    <definedName name="FDC_60_72" hidden="1">"#"</definedName>
    <definedName name="FDC_60_73" hidden="1">"#"</definedName>
    <definedName name="FDC_60_74" hidden="1">"#"</definedName>
    <definedName name="FDC_60_75" hidden="1">"#"</definedName>
    <definedName name="FDC_60_76" hidden="1">"#"</definedName>
    <definedName name="FDC_60_77" hidden="1">"#"</definedName>
    <definedName name="FDC_60_78" hidden="1">"#"</definedName>
    <definedName name="FDC_60_79" hidden="1">"#"</definedName>
    <definedName name="FDC_60_8" hidden="1">"#"</definedName>
    <definedName name="FDC_60_80" hidden="1">"#"</definedName>
    <definedName name="FDC_60_81" hidden="1">"#"</definedName>
    <definedName name="FDC_60_82" hidden="1">"#"</definedName>
    <definedName name="FDC_60_83" hidden="1">"#"</definedName>
    <definedName name="FDC_60_84" hidden="1">"#"</definedName>
    <definedName name="FDC_60_85" hidden="1">"#"</definedName>
    <definedName name="FDC_60_86" hidden="1">"#"</definedName>
    <definedName name="FDC_60_87" hidden="1">"#"</definedName>
    <definedName name="FDC_60_88" hidden="1">"#"</definedName>
    <definedName name="FDC_60_89" hidden="1">"#"</definedName>
    <definedName name="FDC_60_9" hidden="1">"#"</definedName>
    <definedName name="FDC_60_90" hidden="1">"#"</definedName>
    <definedName name="FDC_60_91" hidden="1">"#"</definedName>
    <definedName name="FDC_60_92" hidden="1">"#"</definedName>
    <definedName name="FDC_60_93" hidden="1">"#"</definedName>
    <definedName name="FDC_60_94" hidden="1">"#"</definedName>
    <definedName name="FDC_60_95" hidden="1">"#"</definedName>
    <definedName name="FDC_60_96" hidden="1">"#"</definedName>
    <definedName name="FDC_60_97" hidden="1">"#"</definedName>
    <definedName name="FDC_60_98" hidden="1">"#"</definedName>
    <definedName name="FDC_60_99" hidden="1">"#"</definedName>
    <definedName name="FDC_61_0" hidden="1">"#"</definedName>
    <definedName name="FDC_62_0" hidden="1">"#"</definedName>
    <definedName name="FDC_62_1" hidden="1">"#"</definedName>
    <definedName name="FDC_62_10" hidden="1">"#"</definedName>
    <definedName name="FDC_62_100" hidden="1">"#"</definedName>
    <definedName name="FDC_62_101" hidden="1">"#"</definedName>
    <definedName name="FDC_62_102" hidden="1">"#"</definedName>
    <definedName name="FDC_62_103" hidden="1">"#"</definedName>
    <definedName name="FDC_62_104" hidden="1">"#"</definedName>
    <definedName name="FDC_62_105" hidden="1">"#"</definedName>
    <definedName name="FDC_62_106" hidden="1">"#"</definedName>
    <definedName name="FDC_62_107" hidden="1">"#"</definedName>
    <definedName name="FDC_62_108" hidden="1">"#"</definedName>
    <definedName name="FDC_62_109" hidden="1">"#"</definedName>
    <definedName name="FDC_62_11" hidden="1">"#"</definedName>
    <definedName name="FDC_62_110" hidden="1">"#"</definedName>
    <definedName name="FDC_62_111" hidden="1">"#"</definedName>
    <definedName name="FDC_62_112" hidden="1">"#"</definedName>
    <definedName name="FDC_62_113" hidden="1">"#"</definedName>
    <definedName name="FDC_62_114" hidden="1">"#"</definedName>
    <definedName name="FDC_62_115" hidden="1">"#"</definedName>
    <definedName name="FDC_62_116" hidden="1">"#"</definedName>
    <definedName name="FDC_62_117" hidden="1">"#"</definedName>
    <definedName name="FDC_62_118" hidden="1">"#"</definedName>
    <definedName name="FDC_62_119" hidden="1">"#"</definedName>
    <definedName name="FDC_62_12" hidden="1">"#"</definedName>
    <definedName name="FDC_62_120" hidden="1">"#"</definedName>
    <definedName name="FDC_62_121" hidden="1">"#"</definedName>
    <definedName name="FDC_62_122" hidden="1">"#"</definedName>
    <definedName name="FDC_62_123" hidden="1">"#"</definedName>
    <definedName name="FDC_62_124" hidden="1">"#"</definedName>
    <definedName name="FDC_62_125" hidden="1">"#"</definedName>
    <definedName name="FDC_62_126" hidden="1">"#"</definedName>
    <definedName name="FDC_62_127" hidden="1">"#"</definedName>
    <definedName name="FDC_62_128" hidden="1">"#"</definedName>
    <definedName name="FDC_62_129" hidden="1">"#"</definedName>
    <definedName name="FDC_62_13" hidden="1">"#"</definedName>
    <definedName name="FDC_62_130" hidden="1">"#"</definedName>
    <definedName name="FDC_62_131" hidden="1">"#"</definedName>
    <definedName name="FDC_62_132" hidden="1">"#"</definedName>
    <definedName name="FDC_62_133" hidden="1">"#"</definedName>
    <definedName name="FDC_62_134" hidden="1">"#"</definedName>
    <definedName name="FDC_62_135" hidden="1">"#"</definedName>
    <definedName name="FDC_62_136" hidden="1">"#"</definedName>
    <definedName name="FDC_62_137" hidden="1">"#"</definedName>
    <definedName name="FDC_62_138" hidden="1">"#"</definedName>
    <definedName name="FDC_62_139" hidden="1">"#"</definedName>
    <definedName name="FDC_62_14" hidden="1">"#"</definedName>
    <definedName name="FDC_62_140" hidden="1">"#"</definedName>
    <definedName name="FDC_62_141" hidden="1">"#"</definedName>
    <definedName name="FDC_62_142" hidden="1">"#"</definedName>
    <definedName name="FDC_62_143" hidden="1">"#"</definedName>
    <definedName name="FDC_62_144" hidden="1">"#"</definedName>
    <definedName name="FDC_62_145" hidden="1">"#"</definedName>
    <definedName name="FDC_62_146" hidden="1">"#"</definedName>
    <definedName name="FDC_62_147" hidden="1">"#"</definedName>
    <definedName name="FDC_62_148" hidden="1">"#"</definedName>
    <definedName name="FDC_62_149" hidden="1">"#"</definedName>
    <definedName name="FDC_62_15" hidden="1">"#"</definedName>
    <definedName name="FDC_62_150" hidden="1">"#"</definedName>
    <definedName name="FDC_62_151" hidden="1">"#"</definedName>
    <definedName name="FDC_62_152" hidden="1">"#"</definedName>
    <definedName name="FDC_62_153" hidden="1">"#"</definedName>
    <definedName name="FDC_62_154" hidden="1">"#"</definedName>
    <definedName name="FDC_62_155" hidden="1">"#"</definedName>
    <definedName name="FDC_62_156" hidden="1">"#"</definedName>
    <definedName name="FDC_62_157" hidden="1">"#"</definedName>
    <definedName name="FDC_62_158" hidden="1">"#"</definedName>
    <definedName name="FDC_62_159" hidden="1">"#"</definedName>
    <definedName name="FDC_62_16" hidden="1">"#"</definedName>
    <definedName name="FDC_62_160" hidden="1">"#"</definedName>
    <definedName name="FDC_62_161" hidden="1">"#"</definedName>
    <definedName name="FDC_62_162" hidden="1">"#"</definedName>
    <definedName name="FDC_62_163" hidden="1">"#"</definedName>
    <definedName name="FDC_62_164" hidden="1">"#"</definedName>
    <definedName name="FDC_62_165" hidden="1">"#"</definedName>
    <definedName name="FDC_62_166" hidden="1">"#"</definedName>
    <definedName name="FDC_62_167" hidden="1">"#"</definedName>
    <definedName name="FDC_62_168" hidden="1">"#"</definedName>
    <definedName name="FDC_62_169" hidden="1">"#"</definedName>
    <definedName name="FDC_62_17" hidden="1">"#"</definedName>
    <definedName name="FDC_62_170" hidden="1">"#"</definedName>
    <definedName name="FDC_62_171" hidden="1">"#"</definedName>
    <definedName name="FDC_62_172" hidden="1">"#"</definedName>
    <definedName name="FDC_62_173" hidden="1">"#"</definedName>
    <definedName name="FDC_62_174" hidden="1">"#"</definedName>
    <definedName name="FDC_62_175" hidden="1">"#"</definedName>
    <definedName name="FDC_62_176" hidden="1">"#"</definedName>
    <definedName name="FDC_62_177" hidden="1">"#"</definedName>
    <definedName name="FDC_62_178" hidden="1">"#"</definedName>
    <definedName name="FDC_62_179" hidden="1">"#"</definedName>
    <definedName name="FDC_62_18" hidden="1">"#"</definedName>
    <definedName name="FDC_62_180" hidden="1">"#"</definedName>
    <definedName name="FDC_62_181" hidden="1">"#"</definedName>
    <definedName name="FDC_62_182" hidden="1">"#"</definedName>
    <definedName name="FDC_62_183" hidden="1">"#"</definedName>
    <definedName name="FDC_62_184" hidden="1">"#"</definedName>
    <definedName name="FDC_62_185" hidden="1">"#"</definedName>
    <definedName name="FDC_62_186" hidden="1">"#"</definedName>
    <definedName name="FDC_62_187" hidden="1">"#"</definedName>
    <definedName name="FDC_62_188" hidden="1">"#"</definedName>
    <definedName name="FDC_62_189" hidden="1">"#"</definedName>
    <definedName name="FDC_62_19" hidden="1">"#"</definedName>
    <definedName name="FDC_62_190" hidden="1">"#"</definedName>
    <definedName name="FDC_62_191" hidden="1">"#"</definedName>
    <definedName name="FDC_62_192" hidden="1">"#"</definedName>
    <definedName name="FDC_62_193" hidden="1">"#"</definedName>
    <definedName name="FDC_62_194" hidden="1">"#"</definedName>
    <definedName name="FDC_62_195" hidden="1">"#"</definedName>
    <definedName name="FDC_62_196" hidden="1">"#"</definedName>
    <definedName name="FDC_62_197" hidden="1">"#"</definedName>
    <definedName name="FDC_62_198" hidden="1">"#"</definedName>
    <definedName name="FDC_62_199" hidden="1">"#"</definedName>
    <definedName name="FDC_62_2" hidden="1">"#"</definedName>
    <definedName name="FDC_62_20" hidden="1">"#"</definedName>
    <definedName name="FDC_62_200" hidden="1">"#"</definedName>
    <definedName name="FDC_62_201" hidden="1">"#"</definedName>
    <definedName name="FDC_62_202" hidden="1">"#"</definedName>
    <definedName name="FDC_62_203" hidden="1">"#"</definedName>
    <definedName name="FDC_62_204" hidden="1">"#"</definedName>
    <definedName name="FDC_62_205" hidden="1">"#"</definedName>
    <definedName name="FDC_62_206" hidden="1">"#"</definedName>
    <definedName name="FDC_62_207" hidden="1">"#"</definedName>
    <definedName name="FDC_62_208" hidden="1">"#"</definedName>
    <definedName name="FDC_62_209" hidden="1">"#"</definedName>
    <definedName name="FDC_62_21" hidden="1">"#"</definedName>
    <definedName name="FDC_62_210" hidden="1">"#"</definedName>
    <definedName name="FDC_62_211" hidden="1">"#"</definedName>
    <definedName name="FDC_62_212" hidden="1">"#"</definedName>
    <definedName name="FDC_62_213" hidden="1">"#"</definedName>
    <definedName name="FDC_62_214" hidden="1">"#"</definedName>
    <definedName name="FDC_62_215" hidden="1">"#"</definedName>
    <definedName name="FDC_62_216" hidden="1">"#"</definedName>
    <definedName name="FDC_62_217" hidden="1">"#"</definedName>
    <definedName name="FDC_62_218" hidden="1">"#"</definedName>
    <definedName name="FDC_62_219" hidden="1">"#"</definedName>
    <definedName name="FDC_62_22" hidden="1">"#"</definedName>
    <definedName name="FDC_62_220" hidden="1">"#"</definedName>
    <definedName name="FDC_62_221" hidden="1">"#"</definedName>
    <definedName name="FDC_62_222" hidden="1">"#"</definedName>
    <definedName name="FDC_62_223" hidden="1">"#"</definedName>
    <definedName name="FDC_62_224" hidden="1">"#"</definedName>
    <definedName name="FDC_62_225" hidden="1">"#"</definedName>
    <definedName name="FDC_62_226" hidden="1">"#"</definedName>
    <definedName name="FDC_62_227" hidden="1">"#"</definedName>
    <definedName name="FDC_62_228" hidden="1">"#"</definedName>
    <definedName name="FDC_62_229" hidden="1">"#"</definedName>
    <definedName name="FDC_62_23" hidden="1">"#"</definedName>
    <definedName name="FDC_62_230" hidden="1">"#"</definedName>
    <definedName name="FDC_62_231" hidden="1">"#"</definedName>
    <definedName name="FDC_62_232" hidden="1">"#"</definedName>
    <definedName name="FDC_62_233" hidden="1">"#"</definedName>
    <definedName name="FDC_62_234" hidden="1">"#"</definedName>
    <definedName name="FDC_62_235" hidden="1">"#"</definedName>
    <definedName name="FDC_62_236" hidden="1">"#"</definedName>
    <definedName name="FDC_62_237" hidden="1">"#"</definedName>
    <definedName name="FDC_62_238" hidden="1">"#"</definedName>
    <definedName name="FDC_62_239" hidden="1">"#"</definedName>
    <definedName name="FDC_62_24" hidden="1">"#"</definedName>
    <definedName name="FDC_62_240" hidden="1">"#"</definedName>
    <definedName name="FDC_62_241" hidden="1">"#"</definedName>
    <definedName name="FDC_62_242" hidden="1">"#"</definedName>
    <definedName name="FDC_62_243" hidden="1">"#"</definedName>
    <definedName name="FDC_62_244" hidden="1">"#"</definedName>
    <definedName name="FDC_62_245" hidden="1">"#"</definedName>
    <definedName name="FDC_62_246" hidden="1">"#"</definedName>
    <definedName name="FDC_62_247" hidden="1">"#"</definedName>
    <definedName name="FDC_62_248" hidden="1">"#"</definedName>
    <definedName name="FDC_62_249" hidden="1">"#"</definedName>
    <definedName name="FDC_62_25" hidden="1">"#"</definedName>
    <definedName name="FDC_62_250" hidden="1">"#"</definedName>
    <definedName name="FDC_62_251" hidden="1">"#"</definedName>
    <definedName name="FDC_62_252" hidden="1">"#"</definedName>
    <definedName name="FDC_62_253" hidden="1">"#"</definedName>
    <definedName name="FDC_62_254" hidden="1">"#"</definedName>
    <definedName name="FDC_62_255" hidden="1">"#"</definedName>
    <definedName name="FDC_62_256" hidden="1">"#"</definedName>
    <definedName name="FDC_62_257" hidden="1">"#"</definedName>
    <definedName name="FDC_62_258" hidden="1">"#"</definedName>
    <definedName name="FDC_62_259" hidden="1">"#"</definedName>
    <definedName name="FDC_62_26" hidden="1">"#"</definedName>
    <definedName name="FDC_62_260" hidden="1">"#"</definedName>
    <definedName name="FDC_62_261" hidden="1">"#"</definedName>
    <definedName name="FDC_62_27" hidden="1">"#"</definedName>
    <definedName name="FDC_62_28" hidden="1">"#"</definedName>
    <definedName name="FDC_62_29" hidden="1">"#"</definedName>
    <definedName name="FDC_62_3" hidden="1">"#"</definedName>
    <definedName name="FDC_62_30" hidden="1">"#"</definedName>
    <definedName name="FDC_62_31" hidden="1">"#"</definedName>
    <definedName name="FDC_62_32" hidden="1">"#"</definedName>
    <definedName name="FDC_62_33" hidden="1">"#"</definedName>
    <definedName name="FDC_62_34" hidden="1">"#"</definedName>
    <definedName name="FDC_62_35" hidden="1">"#"</definedName>
    <definedName name="FDC_62_36" hidden="1">"#"</definedName>
    <definedName name="FDC_62_37" hidden="1">"#"</definedName>
    <definedName name="FDC_62_38" hidden="1">"#"</definedName>
    <definedName name="FDC_62_39" hidden="1">"#"</definedName>
    <definedName name="FDC_62_4" hidden="1">"#"</definedName>
    <definedName name="FDC_62_40" hidden="1">"#"</definedName>
    <definedName name="FDC_62_41" hidden="1">"#"</definedName>
    <definedName name="FDC_62_42" hidden="1">"#"</definedName>
    <definedName name="FDC_62_43" hidden="1">"#"</definedName>
    <definedName name="FDC_62_44" hidden="1">"#"</definedName>
    <definedName name="FDC_62_45" hidden="1">"#"</definedName>
    <definedName name="FDC_62_46" hidden="1">"#"</definedName>
    <definedName name="FDC_62_47" hidden="1">"#"</definedName>
    <definedName name="FDC_62_48" hidden="1">"#"</definedName>
    <definedName name="FDC_62_49" hidden="1">"#"</definedName>
    <definedName name="FDC_62_5" hidden="1">"#"</definedName>
    <definedName name="FDC_62_50" hidden="1">"#"</definedName>
    <definedName name="FDC_62_51" hidden="1">"#"</definedName>
    <definedName name="FDC_62_52" hidden="1">"#"</definedName>
    <definedName name="FDC_62_53" hidden="1">"#"</definedName>
    <definedName name="FDC_62_54" hidden="1">"#"</definedName>
    <definedName name="FDC_62_55" hidden="1">"#"</definedName>
    <definedName name="FDC_62_56" hidden="1">"#"</definedName>
    <definedName name="FDC_62_57" hidden="1">"#"</definedName>
    <definedName name="FDC_62_58" hidden="1">"#"</definedName>
    <definedName name="FDC_62_59" hidden="1">"#"</definedName>
    <definedName name="FDC_62_6" hidden="1">"#"</definedName>
    <definedName name="FDC_62_60" hidden="1">"#"</definedName>
    <definedName name="FDC_62_61" hidden="1">"#"</definedName>
    <definedName name="FDC_62_62" hidden="1">"#"</definedName>
    <definedName name="FDC_62_63" hidden="1">"#"</definedName>
    <definedName name="FDC_62_64" hidden="1">"#"</definedName>
    <definedName name="FDC_62_65" hidden="1">"#"</definedName>
    <definedName name="FDC_62_66" hidden="1">"#"</definedName>
    <definedName name="FDC_62_67" hidden="1">"#"</definedName>
    <definedName name="FDC_62_68" hidden="1">"#"</definedName>
    <definedName name="FDC_62_69" hidden="1">"#"</definedName>
    <definedName name="FDC_62_7" hidden="1">"#"</definedName>
    <definedName name="FDC_62_70" hidden="1">"#"</definedName>
    <definedName name="FDC_62_71" hidden="1">"#"</definedName>
    <definedName name="FDC_62_72" hidden="1">"#"</definedName>
    <definedName name="FDC_62_73" hidden="1">"#"</definedName>
    <definedName name="FDC_62_74" hidden="1">"#"</definedName>
    <definedName name="FDC_62_75" hidden="1">"#"</definedName>
    <definedName name="FDC_62_76" hidden="1">"#"</definedName>
    <definedName name="FDC_62_77" hidden="1">"#"</definedName>
    <definedName name="FDC_62_78" hidden="1">"#"</definedName>
    <definedName name="FDC_62_79" hidden="1">"#"</definedName>
    <definedName name="FDC_62_8" hidden="1">"#"</definedName>
    <definedName name="FDC_62_80" hidden="1">"#"</definedName>
    <definedName name="FDC_62_81" hidden="1">"#"</definedName>
    <definedName name="FDC_62_82" hidden="1">"#"</definedName>
    <definedName name="FDC_62_83" hidden="1">"#"</definedName>
    <definedName name="FDC_62_84" hidden="1">"#"</definedName>
    <definedName name="FDC_62_85" hidden="1">"#"</definedName>
    <definedName name="FDC_62_86" hidden="1">"#"</definedName>
    <definedName name="FDC_62_87" hidden="1">"#"</definedName>
    <definedName name="FDC_62_88" hidden="1">"#"</definedName>
    <definedName name="FDC_62_89" hidden="1">"#"</definedName>
    <definedName name="FDC_62_9" hidden="1">"#"</definedName>
    <definedName name="FDC_62_90" hidden="1">"#"</definedName>
    <definedName name="FDC_62_91" hidden="1">"#"</definedName>
    <definedName name="FDC_62_92" hidden="1">"#"</definedName>
    <definedName name="FDC_62_93" hidden="1">"#"</definedName>
    <definedName name="FDC_62_94" hidden="1">"#"</definedName>
    <definedName name="FDC_62_95" hidden="1">"#"</definedName>
    <definedName name="FDC_62_96" hidden="1">"#"</definedName>
    <definedName name="FDC_62_97" hidden="1">"#"</definedName>
    <definedName name="FDC_62_98" hidden="1">"#"</definedName>
    <definedName name="FDC_62_99" hidden="1">"#"</definedName>
    <definedName name="FDC_63_0" hidden="1">"#"</definedName>
    <definedName name="FDC_63_1" hidden="1">"#"</definedName>
    <definedName name="FDC_63_10" hidden="1">"#"</definedName>
    <definedName name="FDC_63_100" hidden="1">"#"</definedName>
    <definedName name="FDC_63_101" hidden="1">"#"</definedName>
    <definedName name="FDC_63_102" hidden="1">"#"</definedName>
    <definedName name="FDC_63_103" hidden="1">"#"</definedName>
    <definedName name="FDC_63_104" hidden="1">"#"</definedName>
    <definedName name="FDC_63_105" hidden="1">"#"</definedName>
    <definedName name="FDC_63_106" hidden="1">"#"</definedName>
    <definedName name="FDC_63_107" hidden="1">"#"</definedName>
    <definedName name="FDC_63_108" hidden="1">"#"</definedName>
    <definedName name="FDC_63_109" hidden="1">"#"</definedName>
    <definedName name="FDC_63_11" hidden="1">"#"</definedName>
    <definedName name="FDC_63_110" hidden="1">"#"</definedName>
    <definedName name="FDC_63_111" hidden="1">"#"</definedName>
    <definedName name="FDC_63_112" hidden="1">"#"</definedName>
    <definedName name="FDC_63_113" hidden="1">"#"</definedName>
    <definedName name="FDC_63_114" hidden="1">"#"</definedName>
    <definedName name="FDC_63_115" hidden="1">"#"</definedName>
    <definedName name="FDC_63_116" hidden="1">"#"</definedName>
    <definedName name="FDC_63_117" hidden="1">"#"</definedName>
    <definedName name="FDC_63_118" hidden="1">"#"</definedName>
    <definedName name="FDC_63_119" hidden="1">"#"</definedName>
    <definedName name="FDC_63_12" hidden="1">"#"</definedName>
    <definedName name="FDC_63_120" hidden="1">"#"</definedName>
    <definedName name="FDC_63_121" hidden="1">"#"</definedName>
    <definedName name="FDC_63_122" hidden="1">"#"</definedName>
    <definedName name="FDC_63_123" hidden="1">"#"</definedName>
    <definedName name="FDC_63_124" hidden="1">"#"</definedName>
    <definedName name="FDC_63_125" hidden="1">"#"</definedName>
    <definedName name="FDC_63_126" hidden="1">"#"</definedName>
    <definedName name="FDC_63_127" hidden="1">"#"</definedName>
    <definedName name="FDC_63_128" hidden="1">"#"</definedName>
    <definedName name="FDC_63_129" hidden="1">"#"</definedName>
    <definedName name="FDC_63_13" hidden="1">"#"</definedName>
    <definedName name="FDC_63_130" hidden="1">"#"</definedName>
    <definedName name="FDC_63_131" hidden="1">"#"</definedName>
    <definedName name="FDC_63_132" hidden="1">"#"</definedName>
    <definedName name="FDC_63_133" hidden="1">"#"</definedName>
    <definedName name="FDC_63_134" hidden="1">"#"</definedName>
    <definedName name="FDC_63_135" hidden="1">"#"</definedName>
    <definedName name="FDC_63_136" hidden="1">"#"</definedName>
    <definedName name="FDC_63_137" hidden="1">"#"</definedName>
    <definedName name="FDC_63_138" hidden="1">"#"</definedName>
    <definedName name="FDC_63_139" hidden="1">"#"</definedName>
    <definedName name="FDC_63_14" hidden="1">"#"</definedName>
    <definedName name="FDC_63_140" hidden="1">"#"</definedName>
    <definedName name="FDC_63_141" hidden="1">"#"</definedName>
    <definedName name="FDC_63_142" hidden="1">"#"</definedName>
    <definedName name="FDC_63_143" hidden="1">"#"</definedName>
    <definedName name="FDC_63_144" hidden="1">"#"</definedName>
    <definedName name="FDC_63_145" hidden="1">"#"</definedName>
    <definedName name="FDC_63_146" hidden="1">"#"</definedName>
    <definedName name="FDC_63_147" hidden="1">"#"</definedName>
    <definedName name="FDC_63_148" hidden="1">"#"</definedName>
    <definedName name="FDC_63_149" hidden="1">"#"</definedName>
    <definedName name="FDC_63_15" hidden="1">"#"</definedName>
    <definedName name="FDC_63_150" hidden="1">"#"</definedName>
    <definedName name="FDC_63_151" hidden="1">"#"</definedName>
    <definedName name="FDC_63_152" hidden="1">"#"</definedName>
    <definedName name="FDC_63_153" hidden="1">"#"</definedName>
    <definedName name="FDC_63_154" hidden="1">"#"</definedName>
    <definedName name="FDC_63_155" hidden="1">"#"</definedName>
    <definedName name="FDC_63_156" hidden="1">"#"</definedName>
    <definedName name="FDC_63_157" hidden="1">"#"</definedName>
    <definedName name="FDC_63_158" hidden="1">"#"</definedName>
    <definedName name="FDC_63_159" hidden="1">"#"</definedName>
    <definedName name="FDC_63_16" hidden="1">"#"</definedName>
    <definedName name="FDC_63_160" hidden="1">"#"</definedName>
    <definedName name="FDC_63_161" hidden="1">"#"</definedName>
    <definedName name="FDC_63_162" hidden="1">"#"</definedName>
    <definedName name="FDC_63_163" hidden="1">"#"</definedName>
    <definedName name="FDC_63_164" hidden="1">"#"</definedName>
    <definedName name="FDC_63_165" hidden="1">"#"</definedName>
    <definedName name="FDC_63_166" hidden="1">"#"</definedName>
    <definedName name="FDC_63_167" hidden="1">"#"</definedName>
    <definedName name="FDC_63_168" hidden="1">"#"</definedName>
    <definedName name="FDC_63_169" hidden="1">"#"</definedName>
    <definedName name="FDC_63_17" hidden="1">"#"</definedName>
    <definedName name="FDC_63_170" hidden="1">"#"</definedName>
    <definedName name="FDC_63_171" hidden="1">"#"</definedName>
    <definedName name="FDC_63_172" hidden="1">"#"</definedName>
    <definedName name="FDC_63_173" hidden="1">"#"</definedName>
    <definedName name="FDC_63_174" hidden="1">"#"</definedName>
    <definedName name="FDC_63_175" hidden="1">"#"</definedName>
    <definedName name="FDC_63_176" hidden="1">"#"</definedName>
    <definedName name="FDC_63_177" hidden="1">"#"</definedName>
    <definedName name="FDC_63_178" hidden="1">"#"</definedName>
    <definedName name="FDC_63_179" hidden="1">"#"</definedName>
    <definedName name="FDC_63_18" hidden="1">"#"</definedName>
    <definedName name="FDC_63_180" hidden="1">"#"</definedName>
    <definedName name="FDC_63_181" hidden="1">"#"</definedName>
    <definedName name="FDC_63_182" hidden="1">"#"</definedName>
    <definedName name="FDC_63_183" hidden="1">"#"</definedName>
    <definedName name="FDC_63_184" hidden="1">"#"</definedName>
    <definedName name="FDC_63_185" hidden="1">"#"</definedName>
    <definedName name="FDC_63_186" hidden="1">"#"</definedName>
    <definedName name="FDC_63_187" hidden="1">"#"</definedName>
    <definedName name="FDC_63_188" hidden="1">"#"</definedName>
    <definedName name="FDC_63_189" hidden="1">"#"</definedName>
    <definedName name="FDC_63_19" hidden="1">"#"</definedName>
    <definedName name="FDC_63_190" hidden="1">"#"</definedName>
    <definedName name="FDC_63_191" hidden="1">"#"</definedName>
    <definedName name="FDC_63_192" hidden="1">"#"</definedName>
    <definedName name="FDC_63_193" hidden="1">"#"</definedName>
    <definedName name="FDC_63_194" hidden="1">"#"</definedName>
    <definedName name="FDC_63_195" hidden="1">"#"</definedName>
    <definedName name="FDC_63_196" hidden="1">"#"</definedName>
    <definedName name="FDC_63_197" hidden="1">"#"</definedName>
    <definedName name="FDC_63_198" hidden="1">"#"</definedName>
    <definedName name="FDC_63_199" hidden="1">"#"</definedName>
    <definedName name="FDC_63_2" hidden="1">"#"</definedName>
    <definedName name="FDC_63_20" hidden="1">"#"</definedName>
    <definedName name="FDC_63_200" hidden="1">"#"</definedName>
    <definedName name="FDC_63_201" hidden="1">"#"</definedName>
    <definedName name="FDC_63_202" hidden="1">"#"</definedName>
    <definedName name="FDC_63_203" hidden="1">"#"</definedName>
    <definedName name="FDC_63_204" hidden="1">"#"</definedName>
    <definedName name="FDC_63_205" hidden="1">"#"</definedName>
    <definedName name="FDC_63_206" hidden="1">"#"</definedName>
    <definedName name="FDC_63_207" hidden="1">"#"</definedName>
    <definedName name="FDC_63_208" hidden="1">"#"</definedName>
    <definedName name="FDC_63_209" hidden="1">"#"</definedName>
    <definedName name="FDC_63_21" hidden="1">"#"</definedName>
    <definedName name="FDC_63_210" hidden="1">"#"</definedName>
    <definedName name="FDC_63_211" hidden="1">"#"</definedName>
    <definedName name="FDC_63_212" hidden="1">"#"</definedName>
    <definedName name="FDC_63_213" hidden="1">"#"</definedName>
    <definedName name="FDC_63_214" hidden="1">"#"</definedName>
    <definedName name="FDC_63_215" hidden="1">"#"</definedName>
    <definedName name="FDC_63_216" hidden="1">"#"</definedName>
    <definedName name="FDC_63_217" hidden="1">"#"</definedName>
    <definedName name="FDC_63_218" hidden="1">"#"</definedName>
    <definedName name="FDC_63_219" hidden="1">"#"</definedName>
    <definedName name="FDC_63_22" hidden="1">"#"</definedName>
    <definedName name="FDC_63_220" hidden="1">"#"</definedName>
    <definedName name="FDC_63_221" hidden="1">"#"</definedName>
    <definedName name="FDC_63_222" hidden="1">"#"</definedName>
    <definedName name="FDC_63_223" hidden="1">"#"</definedName>
    <definedName name="FDC_63_224" hidden="1">"#"</definedName>
    <definedName name="FDC_63_225" hidden="1">"#"</definedName>
    <definedName name="FDC_63_226" hidden="1">"#"</definedName>
    <definedName name="FDC_63_227" hidden="1">"#"</definedName>
    <definedName name="FDC_63_228" hidden="1">"#"</definedName>
    <definedName name="FDC_63_229" hidden="1">"#"</definedName>
    <definedName name="FDC_63_23" hidden="1">"#"</definedName>
    <definedName name="FDC_63_230" hidden="1">"#"</definedName>
    <definedName name="FDC_63_231" hidden="1">"#"</definedName>
    <definedName name="FDC_63_232" hidden="1">"#"</definedName>
    <definedName name="FDC_63_233" hidden="1">"#"</definedName>
    <definedName name="FDC_63_234" hidden="1">"#"</definedName>
    <definedName name="FDC_63_235" hidden="1">"#"</definedName>
    <definedName name="FDC_63_236" hidden="1">"#"</definedName>
    <definedName name="FDC_63_237" hidden="1">"#"</definedName>
    <definedName name="FDC_63_238" hidden="1">"#"</definedName>
    <definedName name="FDC_63_239" hidden="1">"#"</definedName>
    <definedName name="FDC_63_24" hidden="1">"#"</definedName>
    <definedName name="FDC_63_240" hidden="1">"#"</definedName>
    <definedName name="FDC_63_241" hidden="1">"#"</definedName>
    <definedName name="FDC_63_242" hidden="1">"#"</definedName>
    <definedName name="FDC_63_243" hidden="1">"#"</definedName>
    <definedName name="FDC_63_244" hidden="1">"#"</definedName>
    <definedName name="FDC_63_245" hidden="1">"#"</definedName>
    <definedName name="FDC_63_246" hidden="1">"#"</definedName>
    <definedName name="FDC_63_247" hidden="1">"#"</definedName>
    <definedName name="FDC_63_248" hidden="1">"#"</definedName>
    <definedName name="FDC_63_249" hidden="1">"#"</definedName>
    <definedName name="FDC_63_25" hidden="1">"#"</definedName>
    <definedName name="FDC_63_250" hidden="1">"#"</definedName>
    <definedName name="FDC_63_251" hidden="1">"#"</definedName>
    <definedName name="FDC_63_252" hidden="1">"#"</definedName>
    <definedName name="FDC_63_253" hidden="1">"#"</definedName>
    <definedName name="FDC_63_254" hidden="1">"#"</definedName>
    <definedName name="FDC_63_255" hidden="1">"#"</definedName>
    <definedName name="FDC_63_256" hidden="1">"#"</definedName>
    <definedName name="FDC_63_257" hidden="1">"#"</definedName>
    <definedName name="FDC_63_258" hidden="1">"#"</definedName>
    <definedName name="FDC_63_259" hidden="1">"#"</definedName>
    <definedName name="FDC_63_26" hidden="1">"#"</definedName>
    <definedName name="FDC_63_260" hidden="1">"#"</definedName>
    <definedName name="FDC_63_261" hidden="1">"#"</definedName>
    <definedName name="FDC_63_27" hidden="1">"#"</definedName>
    <definedName name="FDC_63_28" hidden="1">"#"</definedName>
    <definedName name="FDC_63_29" hidden="1">"#"</definedName>
    <definedName name="FDC_63_3" hidden="1">"#"</definedName>
    <definedName name="FDC_63_30" hidden="1">"#"</definedName>
    <definedName name="FDC_63_31" hidden="1">"#"</definedName>
    <definedName name="FDC_63_32" hidden="1">"#"</definedName>
    <definedName name="FDC_63_33" hidden="1">"#"</definedName>
    <definedName name="FDC_63_34" hidden="1">"#"</definedName>
    <definedName name="FDC_63_35" hidden="1">"#"</definedName>
    <definedName name="FDC_63_36" hidden="1">"#"</definedName>
    <definedName name="FDC_63_37" hidden="1">"#"</definedName>
    <definedName name="FDC_63_38" hidden="1">"#"</definedName>
    <definedName name="FDC_63_39" hidden="1">"#"</definedName>
    <definedName name="FDC_63_4" hidden="1">"#"</definedName>
    <definedName name="FDC_63_40" hidden="1">"#"</definedName>
    <definedName name="FDC_63_41" hidden="1">"#"</definedName>
    <definedName name="FDC_63_42" hidden="1">"#"</definedName>
    <definedName name="FDC_63_43" hidden="1">"#"</definedName>
    <definedName name="FDC_63_44" hidden="1">"#"</definedName>
    <definedName name="FDC_63_45" hidden="1">"#"</definedName>
    <definedName name="FDC_63_46" hidden="1">"#"</definedName>
    <definedName name="FDC_63_47" hidden="1">"#"</definedName>
    <definedName name="FDC_63_48" hidden="1">"#"</definedName>
    <definedName name="FDC_63_49" hidden="1">"#"</definedName>
    <definedName name="FDC_63_5" hidden="1">"#"</definedName>
    <definedName name="FDC_63_50" hidden="1">"#"</definedName>
    <definedName name="FDC_63_51" hidden="1">"#"</definedName>
    <definedName name="FDC_63_52" hidden="1">"#"</definedName>
    <definedName name="FDC_63_53" hidden="1">"#"</definedName>
    <definedName name="FDC_63_54" hidden="1">"#"</definedName>
    <definedName name="FDC_63_55" hidden="1">"#"</definedName>
    <definedName name="FDC_63_56" hidden="1">"#"</definedName>
    <definedName name="FDC_63_57" hidden="1">"#"</definedName>
    <definedName name="FDC_63_58" hidden="1">"#"</definedName>
    <definedName name="FDC_63_59" hidden="1">"#"</definedName>
    <definedName name="FDC_63_6" hidden="1">"#"</definedName>
    <definedName name="FDC_63_60" hidden="1">"#"</definedName>
    <definedName name="FDC_63_61" hidden="1">"#"</definedName>
    <definedName name="FDC_63_62" hidden="1">"#"</definedName>
    <definedName name="FDC_63_63" hidden="1">"#"</definedName>
    <definedName name="FDC_63_64" hidden="1">"#"</definedName>
    <definedName name="FDC_63_65" hidden="1">"#"</definedName>
    <definedName name="FDC_63_66" hidden="1">"#"</definedName>
    <definedName name="FDC_63_67" hidden="1">"#"</definedName>
    <definedName name="FDC_63_68" hidden="1">"#"</definedName>
    <definedName name="FDC_63_69" hidden="1">"#"</definedName>
    <definedName name="FDC_63_7" hidden="1">"#"</definedName>
    <definedName name="FDC_63_70" hidden="1">"#"</definedName>
    <definedName name="FDC_63_71" hidden="1">"#"</definedName>
    <definedName name="FDC_63_72" hidden="1">"#"</definedName>
    <definedName name="FDC_63_73" hidden="1">"#"</definedName>
    <definedName name="FDC_63_74" hidden="1">"#"</definedName>
    <definedName name="FDC_63_75" hidden="1">"#"</definedName>
    <definedName name="FDC_63_76" hidden="1">"#"</definedName>
    <definedName name="FDC_63_77" hidden="1">"#"</definedName>
    <definedName name="FDC_63_78" hidden="1">"#"</definedName>
    <definedName name="FDC_63_79" hidden="1">"#"</definedName>
    <definedName name="FDC_63_8" hidden="1">"#"</definedName>
    <definedName name="FDC_63_80" hidden="1">"#"</definedName>
    <definedName name="FDC_63_81" hidden="1">"#"</definedName>
    <definedName name="FDC_63_82" hidden="1">"#"</definedName>
    <definedName name="FDC_63_83" hidden="1">"#"</definedName>
    <definedName name="FDC_63_84" hidden="1">"#"</definedName>
    <definedName name="FDC_63_85" hidden="1">"#"</definedName>
    <definedName name="FDC_63_86" hidden="1">"#"</definedName>
    <definedName name="FDC_63_87" hidden="1">"#"</definedName>
    <definedName name="FDC_63_88" hidden="1">"#"</definedName>
    <definedName name="FDC_63_89" hidden="1">"#"</definedName>
    <definedName name="FDC_63_9" hidden="1">"#"</definedName>
    <definedName name="FDC_63_90" hidden="1">"#"</definedName>
    <definedName name="FDC_63_91" hidden="1">"#"</definedName>
    <definedName name="FDC_63_92" hidden="1">"#"</definedName>
    <definedName name="FDC_63_93" hidden="1">"#"</definedName>
    <definedName name="FDC_63_94" hidden="1">"#"</definedName>
    <definedName name="FDC_63_95" hidden="1">"#"</definedName>
    <definedName name="FDC_63_96" hidden="1">"#"</definedName>
    <definedName name="FDC_63_97" hidden="1">"#"</definedName>
    <definedName name="FDC_63_98" hidden="1">"#"</definedName>
    <definedName name="FDC_63_99" hidden="1">"#"</definedName>
    <definedName name="FDC_64_0" hidden="1">"#"</definedName>
    <definedName name="FDC_64_1" hidden="1">"#"</definedName>
    <definedName name="FDC_64_10" hidden="1">"#"</definedName>
    <definedName name="FDC_64_100" hidden="1">"#"</definedName>
    <definedName name="FDC_64_101" hidden="1">"#"</definedName>
    <definedName name="FDC_64_102" hidden="1">"#"</definedName>
    <definedName name="FDC_64_103" hidden="1">"#"</definedName>
    <definedName name="FDC_64_104" hidden="1">"#"</definedName>
    <definedName name="FDC_64_105" hidden="1">"#"</definedName>
    <definedName name="FDC_64_106" hidden="1">"#"</definedName>
    <definedName name="FDC_64_107" hidden="1">"#"</definedName>
    <definedName name="FDC_64_108" hidden="1">"#"</definedName>
    <definedName name="FDC_64_109" hidden="1">"#"</definedName>
    <definedName name="FDC_64_11" hidden="1">"#"</definedName>
    <definedName name="FDC_64_110" hidden="1">"#"</definedName>
    <definedName name="FDC_64_111" hidden="1">"#"</definedName>
    <definedName name="FDC_64_112" hidden="1">"#"</definedName>
    <definedName name="FDC_64_113" hidden="1">"#"</definedName>
    <definedName name="FDC_64_114" hidden="1">"#"</definedName>
    <definedName name="FDC_64_115" hidden="1">"#"</definedName>
    <definedName name="FDC_64_116" hidden="1">"#"</definedName>
    <definedName name="FDC_64_117" hidden="1">"#"</definedName>
    <definedName name="FDC_64_118" hidden="1">"#"</definedName>
    <definedName name="FDC_64_119" hidden="1">"#"</definedName>
    <definedName name="FDC_64_12" hidden="1">"#"</definedName>
    <definedName name="FDC_64_120" hidden="1">"#"</definedName>
    <definedName name="FDC_64_121" hidden="1">"#"</definedName>
    <definedName name="FDC_64_122" hidden="1">"#"</definedName>
    <definedName name="FDC_64_123" hidden="1">"#"</definedName>
    <definedName name="FDC_64_124" hidden="1">"#"</definedName>
    <definedName name="FDC_64_125" hidden="1">"#"</definedName>
    <definedName name="FDC_64_126" hidden="1">"#"</definedName>
    <definedName name="FDC_64_127" hidden="1">"#"</definedName>
    <definedName name="FDC_64_128" hidden="1">"#"</definedName>
    <definedName name="FDC_64_129" hidden="1">"#"</definedName>
    <definedName name="FDC_64_13" hidden="1">"#"</definedName>
    <definedName name="FDC_64_130" hidden="1">"#"</definedName>
    <definedName name="FDC_64_131" hidden="1">"#"</definedName>
    <definedName name="FDC_64_132" hidden="1">"#"</definedName>
    <definedName name="FDC_64_133" hidden="1">"#"</definedName>
    <definedName name="FDC_64_134" hidden="1">"#"</definedName>
    <definedName name="FDC_64_135" hidden="1">"#"</definedName>
    <definedName name="FDC_64_136" hidden="1">"#"</definedName>
    <definedName name="FDC_64_137" hidden="1">"#"</definedName>
    <definedName name="FDC_64_138" hidden="1">"#"</definedName>
    <definedName name="FDC_64_139" hidden="1">"#"</definedName>
    <definedName name="FDC_64_14" hidden="1">"#"</definedName>
    <definedName name="FDC_64_140" hidden="1">"#"</definedName>
    <definedName name="FDC_64_141" hidden="1">"#"</definedName>
    <definedName name="FDC_64_142" hidden="1">"#"</definedName>
    <definedName name="FDC_64_143" hidden="1">"#"</definedName>
    <definedName name="FDC_64_144" hidden="1">"#"</definedName>
    <definedName name="FDC_64_145" hidden="1">"#"</definedName>
    <definedName name="FDC_64_146" hidden="1">"#"</definedName>
    <definedName name="FDC_64_147" hidden="1">"#"</definedName>
    <definedName name="FDC_64_148" hidden="1">"#"</definedName>
    <definedName name="FDC_64_149" hidden="1">"#"</definedName>
    <definedName name="FDC_64_15" hidden="1">"#"</definedName>
    <definedName name="FDC_64_150" hidden="1">"#"</definedName>
    <definedName name="FDC_64_151" hidden="1">"#"</definedName>
    <definedName name="FDC_64_152" hidden="1">"#"</definedName>
    <definedName name="FDC_64_153" hidden="1">"#"</definedName>
    <definedName name="FDC_64_154" hidden="1">"#"</definedName>
    <definedName name="FDC_64_155" hidden="1">"#"</definedName>
    <definedName name="FDC_64_156" hidden="1">"#"</definedName>
    <definedName name="FDC_64_157" hidden="1">"#"</definedName>
    <definedName name="FDC_64_158" hidden="1">"#"</definedName>
    <definedName name="FDC_64_159" hidden="1">"#"</definedName>
    <definedName name="FDC_64_16" hidden="1">"#"</definedName>
    <definedName name="FDC_64_160" hidden="1">"#"</definedName>
    <definedName name="FDC_64_161" hidden="1">"#"</definedName>
    <definedName name="FDC_64_162" hidden="1">"#"</definedName>
    <definedName name="FDC_64_163" hidden="1">"#"</definedName>
    <definedName name="FDC_64_164" hidden="1">"#"</definedName>
    <definedName name="FDC_64_165" hidden="1">"#"</definedName>
    <definedName name="FDC_64_166" hidden="1">"#"</definedName>
    <definedName name="FDC_64_167" hidden="1">"#"</definedName>
    <definedName name="FDC_64_168" hidden="1">"#"</definedName>
    <definedName name="FDC_64_169" hidden="1">"#"</definedName>
    <definedName name="FDC_64_17" hidden="1">"#"</definedName>
    <definedName name="FDC_64_170" hidden="1">"#"</definedName>
    <definedName name="FDC_64_171" hidden="1">"#"</definedName>
    <definedName name="FDC_64_172" hidden="1">"#"</definedName>
    <definedName name="FDC_64_173" hidden="1">"#"</definedName>
    <definedName name="FDC_64_174" hidden="1">"#"</definedName>
    <definedName name="FDC_64_175" hidden="1">"#"</definedName>
    <definedName name="FDC_64_176" hidden="1">"#"</definedName>
    <definedName name="FDC_64_177" hidden="1">"#"</definedName>
    <definedName name="FDC_64_178" hidden="1">"#"</definedName>
    <definedName name="FDC_64_179" hidden="1">"#"</definedName>
    <definedName name="FDC_64_18" hidden="1">"#"</definedName>
    <definedName name="FDC_64_180" hidden="1">"#"</definedName>
    <definedName name="FDC_64_181" hidden="1">"#"</definedName>
    <definedName name="FDC_64_182" hidden="1">"#"</definedName>
    <definedName name="FDC_64_183" hidden="1">"#"</definedName>
    <definedName name="FDC_64_184" hidden="1">"#"</definedName>
    <definedName name="FDC_64_185" hidden="1">"#"</definedName>
    <definedName name="FDC_64_186" hidden="1">"#"</definedName>
    <definedName name="FDC_64_187" hidden="1">"#"</definedName>
    <definedName name="FDC_64_188" hidden="1">"#"</definedName>
    <definedName name="FDC_64_189" hidden="1">"#"</definedName>
    <definedName name="FDC_64_19" hidden="1">"#"</definedName>
    <definedName name="FDC_64_190" hidden="1">"#"</definedName>
    <definedName name="FDC_64_191" hidden="1">"#"</definedName>
    <definedName name="FDC_64_192" hidden="1">"#"</definedName>
    <definedName name="FDC_64_193" hidden="1">"#"</definedName>
    <definedName name="FDC_64_194" hidden="1">"#"</definedName>
    <definedName name="FDC_64_195" hidden="1">"#"</definedName>
    <definedName name="FDC_64_196" hidden="1">"#"</definedName>
    <definedName name="FDC_64_197" hidden="1">"#"</definedName>
    <definedName name="FDC_64_198" hidden="1">"#"</definedName>
    <definedName name="FDC_64_199" hidden="1">"#"</definedName>
    <definedName name="FDC_64_2" hidden="1">"#"</definedName>
    <definedName name="FDC_64_20" hidden="1">"#"</definedName>
    <definedName name="FDC_64_200" hidden="1">"#"</definedName>
    <definedName name="FDC_64_201" hidden="1">"#"</definedName>
    <definedName name="FDC_64_202" hidden="1">"#"</definedName>
    <definedName name="FDC_64_203" hidden="1">"#"</definedName>
    <definedName name="FDC_64_204" hidden="1">"#"</definedName>
    <definedName name="FDC_64_205" hidden="1">"#"</definedName>
    <definedName name="FDC_64_206" hidden="1">"#"</definedName>
    <definedName name="FDC_64_207" hidden="1">"#"</definedName>
    <definedName name="FDC_64_208" hidden="1">"#"</definedName>
    <definedName name="FDC_64_209" hidden="1">"#"</definedName>
    <definedName name="FDC_64_21" hidden="1">"#"</definedName>
    <definedName name="FDC_64_210" hidden="1">"#"</definedName>
    <definedName name="FDC_64_211" hidden="1">"#"</definedName>
    <definedName name="FDC_64_212" hidden="1">"#"</definedName>
    <definedName name="FDC_64_213" hidden="1">"#"</definedName>
    <definedName name="FDC_64_214" hidden="1">"#"</definedName>
    <definedName name="FDC_64_215" hidden="1">"#"</definedName>
    <definedName name="FDC_64_216" hidden="1">"#"</definedName>
    <definedName name="FDC_64_217" hidden="1">"#"</definedName>
    <definedName name="FDC_64_218" hidden="1">"#"</definedName>
    <definedName name="FDC_64_219" hidden="1">"#"</definedName>
    <definedName name="FDC_64_22" hidden="1">"#"</definedName>
    <definedName name="FDC_64_220" hidden="1">"#"</definedName>
    <definedName name="FDC_64_221" hidden="1">"#"</definedName>
    <definedName name="FDC_64_222" hidden="1">"#"</definedName>
    <definedName name="FDC_64_223" hidden="1">"#"</definedName>
    <definedName name="FDC_64_224" hidden="1">"#"</definedName>
    <definedName name="FDC_64_225" hidden="1">"#"</definedName>
    <definedName name="FDC_64_226" hidden="1">"#"</definedName>
    <definedName name="FDC_64_227" hidden="1">"#"</definedName>
    <definedName name="FDC_64_228" hidden="1">"#"</definedName>
    <definedName name="FDC_64_229" hidden="1">"#"</definedName>
    <definedName name="FDC_64_23" hidden="1">"#"</definedName>
    <definedName name="FDC_64_230" hidden="1">"#"</definedName>
    <definedName name="FDC_64_231" hidden="1">"#"</definedName>
    <definedName name="FDC_64_232" hidden="1">"#"</definedName>
    <definedName name="FDC_64_233" hidden="1">"#"</definedName>
    <definedName name="FDC_64_234" hidden="1">"#"</definedName>
    <definedName name="FDC_64_235" hidden="1">"#"</definedName>
    <definedName name="FDC_64_236" hidden="1">"#"</definedName>
    <definedName name="FDC_64_237" hidden="1">"#"</definedName>
    <definedName name="FDC_64_238" hidden="1">"#"</definedName>
    <definedName name="FDC_64_239" hidden="1">"#"</definedName>
    <definedName name="FDC_64_24" hidden="1">"#"</definedName>
    <definedName name="FDC_64_240" hidden="1">"#"</definedName>
    <definedName name="FDC_64_241" hidden="1">"#"</definedName>
    <definedName name="FDC_64_242" hidden="1">"#"</definedName>
    <definedName name="FDC_64_243" hidden="1">"#"</definedName>
    <definedName name="FDC_64_244" hidden="1">"#"</definedName>
    <definedName name="FDC_64_245" hidden="1">"#"</definedName>
    <definedName name="FDC_64_246" hidden="1">"#"</definedName>
    <definedName name="FDC_64_247" hidden="1">"#"</definedName>
    <definedName name="FDC_64_248" hidden="1">"#"</definedName>
    <definedName name="FDC_64_249" hidden="1">"#"</definedName>
    <definedName name="FDC_64_25" hidden="1">"#"</definedName>
    <definedName name="FDC_64_250" hidden="1">"#"</definedName>
    <definedName name="FDC_64_251" hidden="1">"#"</definedName>
    <definedName name="FDC_64_252" hidden="1">"#"</definedName>
    <definedName name="FDC_64_253" hidden="1">"#"</definedName>
    <definedName name="FDC_64_254" hidden="1">"#"</definedName>
    <definedName name="FDC_64_255" hidden="1">"#"</definedName>
    <definedName name="FDC_64_256" hidden="1">"#"</definedName>
    <definedName name="FDC_64_257" hidden="1">"#"</definedName>
    <definedName name="FDC_64_258" hidden="1">"#"</definedName>
    <definedName name="FDC_64_259" hidden="1">"#"</definedName>
    <definedName name="FDC_64_26" hidden="1">"#"</definedName>
    <definedName name="FDC_64_260" hidden="1">"#"</definedName>
    <definedName name="FDC_64_261" hidden="1">"#"</definedName>
    <definedName name="FDC_64_27" hidden="1">"#"</definedName>
    <definedName name="FDC_64_28" hidden="1">"#"</definedName>
    <definedName name="FDC_64_29" hidden="1">"#"</definedName>
    <definedName name="FDC_64_3" hidden="1">"#"</definedName>
    <definedName name="FDC_64_30" hidden="1">"#"</definedName>
    <definedName name="FDC_64_31" hidden="1">"#"</definedName>
    <definedName name="FDC_64_32" hidden="1">"#"</definedName>
    <definedName name="FDC_64_33" hidden="1">"#"</definedName>
    <definedName name="FDC_64_34" hidden="1">"#"</definedName>
    <definedName name="FDC_64_35" hidden="1">"#"</definedName>
    <definedName name="FDC_64_36" hidden="1">"#"</definedName>
    <definedName name="FDC_64_37" hidden="1">"#"</definedName>
    <definedName name="FDC_64_38" hidden="1">"#"</definedName>
    <definedName name="FDC_64_39" hidden="1">"#"</definedName>
    <definedName name="FDC_64_4" hidden="1">"#"</definedName>
    <definedName name="FDC_64_40" hidden="1">"#"</definedName>
    <definedName name="FDC_64_41" hidden="1">"#"</definedName>
    <definedName name="FDC_64_42" hidden="1">"#"</definedName>
    <definedName name="FDC_64_43" hidden="1">"#"</definedName>
    <definedName name="FDC_64_44" hidden="1">"#"</definedName>
    <definedName name="FDC_64_45" hidden="1">"#"</definedName>
    <definedName name="FDC_64_46" hidden="1">"#"</definedName>
    <definedName name="FDC_64_47" hidden="1">"#"</definedName>
    <definedName name="FDC_64_48" hidden="1">"#"</definedName>
    <definedName name="FDC_64_49" hidden="1">"#"</definedName>
    <definedName name="FDC_64_5" hidden="1">"#"</definedName>
    <definedName name="FDC_64_50" hidden="1">"#"</definedName>
    <definedName name="FDC_64_51" hidden="1">"#"</definedName>
    <definedName name="FDC_64_52" hidden="1">"#"</definedName>
    <definedName name="FDC_64_53" hidden="1">"#"</definedName>
    <definedName name="FDC_64_54" hidden="1">"#"</definedName>
    <definedName name="FDC_64_55" hidden="1">"#"</definedName>
    <definedName name="FDC_64_56" hidden="1">"#"</definedName>
    <definedName name="FDC_64_57" hidden="1">"#"</definedName>
    <definedName name="FDC_64_58" hidden="1">"#"</definedName>
    <definedName name="FDC_64_59" hidden="1">"#"</definedName>
    <definedName name="FDC_64_6" hidden="1">"#"</definedName>
    <definedName name="FDC_64_60" hidden="1">"#"</definedName>
    <definedName name="FDC_64_61" hidden="1">"#"</definedName>
    <definedName name="FDC_64_62" hidden="1">"#"</definedName>
    <definedName name="FDC_64_63" hidden="1">"#"</definedName>
    <definedName name="FDC_64_64" hidden="1">"#"</definedName>
    <definedName name="FDC_64_65" hidden="1">"#"</definedName>
    <definedName name="FDC_64_66" hidden="1">"#"</definedName>
    <definedName name="FDC_64_67" hidden="1">"#"</definedName>
    <definedName name="FDC_64_68" hidden="1">"#"</definedName>
    <definedName name="FDC_64_69" hidden="1">"#"</definedName>
    <definedName name="FDC_64_7" hidden="1">"#"</definedName>
    <definedName name="FDC_64_70" hidden="1">"#"</definedName>
    <definedName name="FDC_64_71" hidden="1">"#"</definedName>
    <definedName name="FDC_64_72" hidden="1">"#"</definedName>
    <definedName name="FDC_64_73" hidden="1">"#"</definedName>
    <definedName name="FDC_64_74" hidden="1">"#"</definedName>
    <definedName name="FDC_64_75" hidden="1">"#"</definedName>
    <definedName name="FDC_64_76" hidden="1">"#"</definedName>
    <definedName name="FDC_64_77" hidden="1">"#"</definedName>
    <definedName name="FDC_64_78" hidden="1">"#"</definedName>
    <definedName name="FDC_64_79" hidden="1">"#"</definedName>
    <definedName name="FDC_64_8" hidden="1">"#"</definedName>
    <definedName name="FDC_64_80" hidden="1">"#"</definedName>
    <definedName name="FDC_64_81" hidden="1">"#"</definedName>
    <definedName name="FDC_64_82" hidden="1">"#"</definedName>
    <definedName name="FDC_64_83" hidden="1">"#"</definedName>
    <definedName name="FDC_64_84" hidden="1">"#"</definedName>
    <definedName name="FDC_64_85" hidden="1">"#"</definedName>
    <definedName name="FDC_64_86" hidden="1">"#"</definedName>
    <definedName name="FDC_64_87" hidden="1">"#"</definedName>
    <definedName name="FDC_64_88" hidden="1">"#"</definedName>
    <definedName name="FDC_64_89" hidden="1">"#"</definedName>
    <definedName name="FDC_64_9" hidden="1">"#"</definedName>
    <definedName name="FDC_64_90" hidden="1">"#"</definedName>
    <definedName name="FDC_64_91" hidden="1">"#"</definedName>
    <definedName name="FDC_64_92" hidden="1">"#"</definedName>
    <definedName name="FDC_64_93" hidden="1">"#"</definedName>
    <definedName name="FDC_64_94" hidden="1">"#"</definedName>
    <definedName name="FDC_64_95" hidden="1">"#"</definedName>
    <definedName name="FDC_64_96" hidden="1">"#"</definedName>
    <definedName name="FDC_64_97" hidden="1">"#"</definedName>
    <definedName name="FDC_64_98" hidden="1">"#"</definedName>
    <definedName name="FDC_64_99" hidden="1">"#"</definedName>
    <definedName name="FDC_65_0" hidden="1">"#"</definedName>
    <definedName name="FDC_7_0" hidden="1">"#"</definedName>
    <definedName name="FDC_7_1" hidden="1">"#"</definedName>
    <definedName name="FDC_7_2" hidden="1">"#"</definedName>
    <definedName name="FDC_7_3" hidden="1">"#"</definedName>
    <definedName name="FDC_8_0" hidden="1">"#"</definedName>
    <definedName name="FDC_8_1" hidden="1">"#"</definedName>
    <definedName name="FDC_8_2" hidden="1">"#"</definedName>
    <definedName name="FDC_8_3" hidden="1">"#"</definedName>
    <definedName name="FDC_9_0" hidden="1">"#"</definedName>
    <definedName name="FDC_9_1" hidden="1">"#"</definedName>
    <definedName name="FDC_9_2" hidden="1">"#"</definedName>
    <definedName name="FDC_9_3" hidden="1">"#"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_1" hidden="1">"A35795"</definedName>
    <definedName name="FDD_10_2" hidden="1">"A36160"</definedName>
    <definedName name="FDD_10_3" hidden="1">"E36525"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_1" hidden="1">"E35795"</definedName>
    <definedName name="FDD_11_2" hidden="1">"E36160"</definedName>
    <definedName name="FDD_11_3" hidden="1">"E36525"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_1" hidden="1">"E35795"</definedName>
    <definedName name="FDD_12_2" hidden="1">"E36160"</definedName>
    <definedName name="FDD_12_3" hidden="1">"E36525"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_1" hidden="1">"A35795"</definedName>
    <definedName name="FDD_19_2" hidden="1">"E36160"</definedName>
    <definedName name="FDD_19_3" hidden="1">"E36525"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_1" hidden="1">"U35795"</definedName>
    <definedName name="FDD_25_2" hidden="1">"U36160"</definedName>
    <definedName name="FDD_25_3" hidden="1">"U36525"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1_1" hidden="1">"A35795"</definedName>
    <definedName name="FDD_41_2" hidden="1">"E36160"</definedName>
    <definedName name="FDD_41_3" hidden="1">"E36525"</definedName>
    <definedName name="FDD_42_0" hidden="1">"U25569"</definedName>
    <definedName name="FDD_42_1" hidden="1">"U35795"</definedName>
    <definedName name="FDD_42_2" hidden="1">"U36160"</definedName>
    <definedName name="FDD_42_3" hidden="1">"U36525"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_1" hidden="1">"E35795"</definedName>
    <definedName name="FDD_5_2" hidden="1">"E36160"</definedName>
    <definedName name="FDD_5_3" hidden="1">"E36525"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00" hidden="1">"A35044"</definedName>
    <definedName name="FDD_58_101" hidden="1">"A35051"</definedName>
    <definedName name="FDD_58_102" hidden="1">"A35058"</definedName>
    <definedName name="FDD_58_103" hidden="1">"A35065"</definedName>
    <definedName name="FDD_58_104" hidden="1">"A35072"</definedName>
    <definedName name="FDD_58_105" hidden="1">"A35079"</definedName>
    <definedName name="FDD_58_106" hidden="1">"A35086"</definedName>
    <definedName name="FDD_58_107" hidden="1">"A35093"</definedName>
    <definedName name="FDD_58_108" hidden="1">"A35100"</definedName>
    <definedName name="FDD_58_109" hidden="1">"A35107"</definedName>
    <definedName name="FDD_58_11" hidden="1">"A34699"</definedName>
    <definedName name="FDD_58_110" hidden="1">"A35114"</definedName>
    <definedName name="FDD_58_111" hidden="1">"A35121"</definedName>
    <definedName name="FDD_58_112" hidden="1">"A35128"</definedName>
    <definedName name="FDD_58_113" hidden="1">"A35135"</definedName>
    <definedName name="FDD_58_114" hidden="1">"A35142"</definedName>
    <definedName name="FDD_58_115" hidden="1">"A35149"</definedName>
    <definedName name="FDD_58_116" hidden="1">"A35156"</definedName>
    <definedName name="FDD_58_117" hidden="1">"A35162"</definedName>
    <definedName name="FDD_58_118" hidden="1">"A35170"</definedName>
    <definedName name="FDD_58_119" hidden="1">"A35177"</definedName>
    <definedName name="FDD_58_12" hidden="1">"A35064"</definedName>
    <definedName name="FDD_58_120" hidden="1">"A35184"</definedName>
    <definedName name="FDD_58_121" hidden="1">"A35191"</definedName>
    <definedName name="FDD_58_122" hidden="1">"A35198"</definedName>
    <definedName name="FDD_58_123" hidden="1">"A35205"</definedName>
    <definedName name="FDD_58_124" hidden="1">"A35212"</definedName>
    <definedName name="FDD_58_125" hidden="1">"A35219"</definedName>
    <definedName name="FDD_58_126" hidden="1">"A35226"</definedName>
    <definedName name="FDD_58_127" hidden="1">"A35233"</definedName>
    <definedName name="FDD_58_128" hidden="1">"A35240"</definedName>
    <definedName name="FDD_58_129" hidden="1">"A35247"</definedName>
    <definedName name="FDD_58_13" hidden="1">"A35430"</definedName>
    <definedName name="FDD_58_130" hidden="1">"A35254"</definedName>
    <definedName name="FDD_58_131" hidden="1">"A35261"</definedName>
    <definedName name="FDD_58_132" hidden="1">"A35268"</definedName>
    <definedName name="FDD_58_133" hidden="1">"A35275"</definedName>
    <definedName name="FDD_58_134" hidden="1">"A35282"</definedName>
    <definedName name="FDD_58_135" hidden="1">"A35289"</definedName>
    <definedName name="FDD_58_136" hidden="1">"A35296"</definedName>
    <definedName name="FDD_58_137" hidden="1">"A35303"</definedName>
    <definedName name="FDD_58_138" hidden="1">"A35310"</definedName>
    <definedName name="FDD_58_139" hidden="1">"A35317"</definedName>
    <definedName name="FDD_58_14" hidden="1">"A35795"</definedName>
    <definedName name="FDD_58_140" hidden="1">"A35324"</definedName>
    <definedName name="FDD_58_141" hidden="1">"A35331"</definedName>
    <definedName name="FDD_58_142" hidden="1">"A35338"</definedName>
    <definedName name="FDD_58_143" hidden="1">"A35345"</definedName>
    <definedName name="FDD_58_144" hidden="1">"A35352"</definedName>
    <definedName name="FDD_58_145" hidden="1">"A35359"</definedName>
    <definedName name="FDD_58_146" hidden="1">"A35366"</definedName>
    <definedName name="FDD_58_147" hidden="1">"A35373"</definedName>
    <definedName name="FDD_58_148" hidden="1">"A35380"</definedName>
    <definedName name="FDD_58_149" hidden="1">"A35387"</definedName>
    <definedName name="FDD_58_15" hidden="1">"A34449"</definedName>
    <definedName name="FDD_58_150" hidden="1">"A35394"</definedName>
    <definedName name="FDD_58_151" hidden="1">"A35401"</definedName>
    <definedName name="FDD_58_152" hidden="1">"A35408"</definedName>
    <definedName name="FDD_58_153" hidden="1">"A35415"</definedName>
    <definedName name="FDD_58_154" hidden="1">"A35422"</definedName>
    <definedName name="FDD_58_155" hidden="1">"A35429"</definedName>
    <definedName name="FDD_58_156" hidden="1">"A35436"</definedName>
    <definedName name="FDD_58_157" hidden="1">"A35443"</definedName>
    <definedName name="FDD_58_158" hidden="1">"A35450"</definedName>
    <definedName name="FDD_58_159" hidden="1">"A35457"</definedName>
    <definedName name="FDD_58_16" hidden="1">"A34456"</definedName>
    <definedName name="FDD_58_160" hidden="1">"A35464"</definedName>
    <definedName name="FDD_58_161" hidden="1">"A35471"</definedName>
    <definedName name="FDD_58_162" hidden="1">"A35478"</definedName>
    <definedName name="FDD_58_163" hidden="1">"A35485"</definedName>
    <definedName name="FDD_58_164" hidden="1">"A35492"</definedName>
    <definedName name="FDD_58_165" hidden="1">"A35499"</definedName>
    <definedName name="FDD_58_166" hidden="1">"A35506"</definedName>
    <definedName name="FDD_58_167" hidden="1">"A35513"</definedName>
    <definedName name="FDD_58_168" hidden="1">"A35520"</definedName>
    <definedName name="FDD_58_169" hidden="1">"A35527"</definedName>
    <definedName name="FDD_58_17" hidden="1">"A34463"</definedName>
    <definedName name="FDD_58_170" hidden="1">"A35534"</definedName>
    <definedName name="FDD_58_171" hidden="1">"A35541"</definedName>
    <definedName name="FDD_58_172" hidden="1">"A35548"</definedName>
    <definedName name="FDD_58_173" hidden="1">"A35555"</definedName>
    <definedName name="FDD_58_174" hidden="1">"A35562"</definedName>
    <definedName name="FDD_58_175" hidden="1">"A35569"</definedName>
    <definedName name="FDD_58_176" hidden="1">"A35576"</definedName>
    <definedName name="FDD_58_177" hidden="1">"A35583"</definedName>
    <definedName name="FDD_58_178" hidden="1">"A35590"</definedName>
    <definedName name="FDD_58_179" hidden="1">"A35597"</definedName>
    <definedName name="FDD_58_18" hidden="1">"A34470"</definedName>
    <definedName name="FDD_58_180" hidden="1">"A35604"</definedName>
    <definedName name="FDD_58_181" hidden="1">"A35611"</definedName>
    <definedName name="FDD_58_182" hidden="1">"A35618"</definedName>
    <definedName name="FDD_58_183" hidden="1">"A35625"</definedName>
    <definedName name="FDD_58_184" hidden="1">"A35632"</definedName>
    <definedName name="FDD_58_185" hidden="1">"A35639"</definedName>
    <definedName name="FDD_58_186" hidden="1">"A35646"</definedName>
    <definedName name="FDD_58_187" hidden="1">"A35653"</definedName>
    <definedName name="FDD_58_188" hidden="1">"A35660"</definedName>
    <definedName name="FDD_58_189" hidden="1">"A35667"</definedName>
    <definedName name="FDD_58_19" hidden="1">"A34477"</definedName>
    <definedName name="FDD_58_190" hidden="1">"A35674"</definedName>
    <definedName name="FDD_58_191" hidden="1">"A35681"</definedName>
    <definedName name="FDD_58_192" hidden="1">"A35688"</definedName>
    <definedName name="FDD_58_193" hidden="1">"A35695"</definedName>
    <definedName name="FDD_58_194" hidden="1">"A35702"</definedName>
    <definedName name="FDD_58_195" hidden="1">"A35709"</definedName>
    <definedName name="FDD_58_196" hidden="1">"A35716"</definedName>
    <definedName name="FDD_58_197" hidden="1">"A35723"</definedName>
    <definedName name="FDD_58_198" hidden="1">"A35730"</definedName>
    <definedName name="FDD_58_199" hidden="1">"A35737"</definedName>
    <definedName name="FDD_58_2" hidden="1">"A31412"</definedName>
    <definedName name="FDD_58_20" hidden="1">"A34484"</definedName>
    <definedName name="FDD_58_200" hidden="1">"A35744"</definedName>
    <definedName name="FDD_58_201" hidden="1">"A35751"</definedName>
    <definedName name="FDD_58_202" hidden="1">"A35758"</definedName>
    <definedName name="FDD_58_203" hidden="1">"A35765"</definedName>
    <definedName name="FDD_58_204" hidden="1">"A35772"</definedName>
    <definedName name="FDD_58_205" hidden="1">"A35779"</definedName>
    <definedName name="FDD_58_206" hidden="1">"A35786"</definedName>
    <definedName name="FDD_58_207" hidden="1">"A35793"</definedName>
    <definedName name="FDD_58_208" hidden="1">"A35800"</definedName>
    <definedName name="FDD_58_209" hidden="1">"A35807"</definedName>
    <definedName name="FDD_58_21" hidden="1">"A34491"</definedName>
    <definedName name="FDD_58_210" hidden="1">"A35814"</definedName>
    <definedName name="FDD_58_211" hidden="1">"A35821"</definedName>
    <definedName name="FDD_58_212" hidden="1">"A35828"</definedName>
    <definedName name="FDD_58_213" hidden="1">"A35835"</definedName>
    <definedName name="FDD_58_214" hidden="1">"A35842"</definedName>
    <definedName name="FDD_58_215" hidden="1">"A35849"</definedName>
    <definedName name="FDD_58_216" hidden="1">"A35856"</definedName>
    <definedName name="FDD_58_217" hidden="1">"A35863"</definedName>
    <definedName name="FDD_58_218" hidden="1">"A35870"</definedName>
    <definedName name="FDD_58_219" hidden="1">"A35877"</definedName>
    <definedName name="FDD_58_22" hidden="1">"A34498"</definedName>
    <definedName name="FDD_58_220" hidden="1">"A35884"</definedName>
    <definedName name="FDD_58_221" hidden="1">"A35891"</definedName>
    <definedName name="FDD_58_222" hidden="1">"A35898"</definedName>
    <definedName name="FDD_58_223" hidden="1">"A35905"</definedName>
    <definedName name="FDD_58_224" hidden="1">"A35912"</definedName>
    <definedName name="FDD_58_225" hidden="1">"A35919"</definedName>
    <definedName name="FDD_58_226" hidden="1">"A35926"</definedName>
    <definedName name="FDD_58_227" hidden="1">"A35933"</definedName>
    <definedName name="FDD_58_228" hidden="1">"A35940"</definedName>
    <definedName name="FDD_58_229" hidden="1">"A35947"</definedName>
    <definedName name="FDD_58_23" hidden="1">"A34505"</definedName>
    <definedName name="FDD_58_230" hidden="1">"A35954"</definedName>
    <definedName name="FDD_58_231" hidden="1">"A35961"</definedName>
    <definedName name="FDD_58_232" hidden="1">"A35968"</definedName>
    <definedName name="FDD_58_233" hidden="1">"A35975"</definedName>
    <definedName name="FDD_58_234" hidden="1">"A35982"</definedName>
    <definedName name="FDD_58_235" hidden="1">"A35989"</definedName>
    <definedName name="FDD_58_236" hidden="1">"A35996"</definedName>
    <definedName name="FDD_58_237" hidden="1">"A36003"</definedName>
    <definedName name="FDD_58_238" hidden="1">"A36010"</definedName>
    <definedName name="FDD_58_239" hidden="1">"A36017"</definedName>
    <definedName name="FDD_58_24" hidden="1">"A34512"</definedName>
    <definedName name="FDD_58_240" hidden="1">"A36024"</definedName>
    <definedName name="FDD_58_241" hidden="1">"A36031"</definedName>
    <definedName name="FDD_58_242" hidden="1">"A36038"</definedName>
    <definedName name="FDD_58_243" hidden="1">"A36045"</definedName>
    <definedName name="FDD_58_244" hidden="1">"A36052"</definedName>
    <definedName name="FDD_58_245" hidden="1">"A36059"</definedName>
    <definedName name="FDD_58_246" hidden="1">"A36066"</definedName>
    <definedName name="FDD_58_247" hidden="1">"A36073"</definedName>
    <definedName name="FDD_58_248" hidden="1">"A36080"</definedName>
    <definedName name="FDD_58_249" hidden="1">"A36087"</definedName>
    <definedName name="FDD_58_25" hidden="1">"A34519"</definedName>
    <definedName name="FDD_58_250" hidden="1">"A36094"</definedName>
    <definedName name="FDD_58_251" hidden="1">"A36101"</definedName>
    <definedName name="FDD_58_252" hidden="1">"A36108"</definedName>
    <definedName name="FDD_58_253" hidden="1">"A36115"</definedName>
    <definedName name="FDD_58_254" hidden="1">"A36122"</definedName>
    <definedName name="FDD_58_255" hidden="1">"A36129"</definedName>
    <definedName name="FDD_58_256" hidden="1">"A36136"</definedName>
    <definedName name="FDD_58_257" hidden="1">"A36143"</definedName>
    <definedName name="FDD_58_258" hidden="1">"A36150"</definedName>
    <definedName name="FDD_58_259" hidden="1">"A36157"</definedName>
    <definedName name="FDD_58_26" hidden="1">"A34526"</definedName>
    <definedName name="FDD_58_260" hidden="1">"A36164"</definedName>
    <definedName name="FDD_58_27" hidden="1">"A34533"</definedName>
    <definedName name="FDD_58_28" hidden="1">"A34540"</definedName>
    <definedName name="FDD_58_29" hidden="1">"A34547"</definedName>
    <definedName name="FDD_58_3" hidden="1">"A31777"</definedName>
    <definedName name="FDD_58_30" hidden="1">"A34554"</definedName>
    <definedName name="FDD_58_31" hidden="1">"A34561"</definedName>
    <definedName name="FDD_58_32" hidden="1">"A34568"</definedName>
    <definedName name="FDD_58_33" hidden="1">"A34575"</definedName>
    <definedName name="FDD_58_34" hidden="1">"A34582"</definedName>
    <definedName name="FDD_58_35" hidden="1">"A34589"</definedName>
    <definedName name="FDD_58_36" hidden="1">"A34596"</definedName>
    <definedName name="FDD_58_37" hidden="1">"A34603"</definedName>
    <definedName name="FDD_58_38" hidden="1">"A34610"</definedName>
    <definedName name="FDD_58_39" hidden="1">"A34617"</definedName>
    <definedName name="FDD_58_4" hidden="1">"A32142"</definedName>
    <definedName name="FDD_58_40" hidden="1">"A34624"</definedName>
    <definedName name="FDD_58_41" hidden="1">"A34631"</definedName>
    <definedName name="FDD_58_42" hidden="1">"A34638"</definedName>
    <definedName name="FDD_58_43" hidden="1">"A34645"</definedName>
    <definedName name="FDD_58_44" hidden="1">"A34652"</definedName>
    <definedName name="FDD_58_45" hidden="1">"A34659"</definedName>
    <definedName name="FDD_58_46" hidden="1">"A34666"</definedName>
    <definedName name="FDD_58_47" hidden="1">"A34673"</definedName>
    <definedName name="FDD_58_48" hidden="1">"A34680"</definedName>
    <definedName name="FDD_58_49" hidden="1">"A34687"</definedName>
    <definedName name="FDD_58_5" hidden="1">"A32508"</definedName>
    <definedName name="FDD_58_50" hidden="1">"A34694"</definedName>
    <definedName name="FDD_58_51" hidden="1">"A34701"</definedName>
    <definedName name="FDD_58_52" hidden="1">"A34708"</definedName>
    <definedName name="FDD_58_53" hidden="1">"A34715"</definedName>
    <definedName name="FDD_58_54" hidden="1">"A34722"</definedName>
    <definedName name="FDD_58_55" hidden="1">"A34729"</definedName>
    <definedName name="FDD_58_56" hidden="1">"A34736"</definedName>
    <definedName name="FDD_58_57" hidden="1">"A34743"</definedName>
    <definedName name="FDD_58_58" hidden="1">"A34750"</definedName>
    <definedName name="FDD_58_59" hidden="1">"A34757"</definedName>
    <definedName name="FDD_58_6" hidden="1">"A32873"</definedName>
    <definedName name="FDD_58_60" hidden="1">"A34764"</definedName>
    <definedName name="FDD_58_61" hidden="1">"A34771"</definedName>
    <definedName name="FDD_58_62" hidden="1">"A34778"</definedName>
    <definedName name="FDD_58_63" hidden="1">"A34785"</definedName>
    <definedName name="FDD_58_64" hidden="1">"A34792"</definedName>
    <definedName name="FDD_58_65" hidden="1">"A34799"</definedName>
    <definedName name="FDD_58_66" hidden="1">"A34806"</definedName>
    <definedName name="FDD_58_67" hidden="1">"A34813"</definedName>
    <definedName name="FDD_58_68" hidden="1">"A34820"</definedName>
    <definedName name="FDD_58_69" hidden="1">"A34827"</definedName>
    <definedName name="FDD_58_7" hidden="1">"A33238"</definedName>
    <definedName name="FDD_58_70" hidden="1">"A34834"</definedName>
    <definedName name="FDD_58_71" hidden="1">"A34841"</definedName>
    <definedName name="FDD_58_72" hidden="1">"A34848"</definedName>
    <definedName name="FDD_58_73" hidden="1">"A34855"</definedName>
    <definedName name="FDD_58_74" hidden="1">"A34862"</definedName>
    <definedName name="FDD_58_75" hidden="1">"A34869"</definedName>
    <definedName name="FDD_58_76" hidden="1">"A34876"</definedName>
    <definedName name="FDD_58_77" hidden="1">"A34883"</definedName>
    <definedName name="FDD_58_78" hidden="1">"A34890"</definedName>
    <definedName name="FDD_58_79" hidden="1">"A34897"</definedName>
    <definedName name="FDD_58_8" hidden="1">"A33603"</definedName>
    <definedName name="FDD_58_80" hidden="1">"A34904"</definedName>
    <definedName name="FDD_58_81" hidden="1">"A34911"</definedName>
    <definedName name="FDD_58_82" hidden="1">"A34918"</definedName>
    <definedName name="FDD_58_83" hidden="1">"A34925"</definedName>
    <definedName name="FDD_58_84" hidden="1">"A34932"</definedName>
    <definedName name="FDD_58_85" hidden="1">"A34939"</definedName>
    <definedName name="FDD_58_86" hidden="1">"A34946"</definedName>
    <definedName name="FDD_58_87" hidden="1">"A34953"</definedName>
    <definedName name="FDD_58_88" hidden="1">"A34960"</definedName>
    <definedName name="FDD_58_89" hidden="1">"A34967"</definedName>
    <definedName name="FDD_58_9" hidden="1">"A33969"</definedName>
    <definedName name="FDD_58_90" hidden="1">"A34974"</definedName>
    <definedName name="FDD_58_91" hidden="1">"A34981"</definedName>
    <definedName name="FDD_58_92" hidden="1">"A34988"</definedName>
    <definedName name="FDD_58_93" hidden="1">"A34995"</definedName>
    <definedName name="FDD_58_94" hidden="1">"A35002"</definedName>
    <definedName name="FDD_58_95" hidden="1">"A35009"</definedName>
    <definedName name="FDD_58_96" hidden="1">"A35016"</definedName>
    <definedName name="FDD_58_97" hidden="1">"A35023"</definedName>
    <definedName name="FDD_58_98" hidden="1">"A35030"</definedName>
    <definedName name="FDD_58_99" hidden="1">"A35037"</definedName>
    <definedName name="FDD_59_0" hidden="1">"A30681"</definedName>
    <definedName name="FDD_59_1" hidden="1">"A31047"</definedName>
    <definedName name="FDD_59_10" hidden="1">"A34334"</definedName>
    <definedName name="FDD_59_100" hidden="1">"A35044"</definedName>
    <definedName name="FDD_59_101" hidden="1">"A35051"</definedName>
    <definedName name="FDD_59_102" hidden="1">"A35059"</definedName>
    <definedName name="FDD_59_103" hidden="1">"A35065"</definedName>
    <definedName name="FDD_59_104" hidden="1">"A35072"</definedName>
    <definedName name="FDD_59_105" hidden="1">"A35079"</definedName>
    <definedName name="FDD_59_106" hidden="1">"A35086"</definedName>
    <definedName name="FDD_59_107" hidden="1">"A35093"</definedName>
    <definedName name="FDD_59_108" hidden="1">"A35100"</definedName>
    <definedName name="FDD_59_109" hidden="1">"A35107"</definedName>
    <definedName name="FDD_59_11" hidden="1">"A34699"</definedName>
    <definedName name="FDD_59_110" hidden="1">"A35114"</definedName>
    <definedName name="FDD_59_111" hidden="1">"A35121"</definedName>
    <definedName name="FDD_59_112" hidden="1">"A35128"</definedName>
    <definedName name="FDD_59_113" hidden="1">"A35135"</definedName>
    <definedName name="FDD_59_114" hidden="1">"A35141"</definedName>
    <definedName name="FDD_59_115" hidden="1">"A35149"</definedName>
    <definedName name="FDD_59_116" hidden="1">"A35156"</definedName>
    <definedName name="FDD_59_117" hidden="1">"A35163"</definedName>
    <definedName name="FDD_59_118" hidden="1">"A35170"</definedName>
    <definedName name="FDD_59_119" hidden="1">"A35177"</definedName>
    <definedName name="FDD_59_12" hidden="1">"A35064"</definedName>
    <definedName name="FDD_59_120" hidden="1">"A35184"</definedName>
    <definedName name="FDD_59_121" hidden="1">"A35192"</definedName>
    <definedName name="FDD_59_122" hidden="1">"A35198"</definedName>
    <definedName name="FDD_59_123" hidden="1">"A35205"</definedName>
    <definedName name="FDD_59_124" hidden="1">"A35213"</definedName>
    <definedName name="FDD_59_125" hidden="1">"A35219"</definedName>
    <definedName name="FDD_59_126" hidden="1">"A35226"</definedName>
    <definedName name="FDD_59_127" hidden="1">"A35233"</definedName>
    <definedName name="FDD_59_128" hidden="1">"A35240"</definedName>
    <definedName name="FDD_59_129" hidden="1">"A35247"</definedName>
    <definedName name="FDD_59_13" hidden="1">"A35430"</definedName>
    <definedName name="FDD_59_130" hidden="1">"A35254"</definedName>
    <definedName name="FDD_59_131" hidden="1">"A35261"</definedName>
    <definedName name="FDD_59_132" hidden="1">"A35268"</definedName>
    <definedName name="FDD_59_133" hidden="1">"A35275"</definedName>
    <definedName name="FDD_59_134" hidden="1">"A35282"</definedName>
    <definedName name="FDD_59_135" hidden="1">"A35289"</definedName>
    <definedName name="FDD_59_136" hidden="1">"A35296"</definedName>
    <definedName name="FDD_59_137" hidden="1">"A35303"</definedName>
    <definedName name="FDD_59_138" hidden="1">"A35310"</definedName>
    <definedName name="FDD_59_139" hidden="1">"A35317"</definedName>
    <definedName name="FDD_59_14" hidden="1">"A35795"</definedName>
    <definedName name="FDD_59_140" hidden="1">"A35324"</definedName>
    <definedName name="FDD_59_141" hidden="1">"A35331"</definedName>
    <definedName name="FDD_59_142" hidden="1">"A35338"</definedName>
    <definedName name="FDD_59_143" hidden="1">"A35345"</definedName>
    <definedName name="FDD_59_144" hidden="1">"A35352"</definedName>
    <definedName name="FDD_59_145" hidden="1">"A35359"</definedName>
    <definedName name="FDD_59_146" hidden="1">"A35366"</definedName>
    <definedName name="FDD_59_147" hidden="1">"A35373"</definedName>
    <definedName name="FDD_59_148" hidden="1">"A35380"</definedName>
    <definedName name="FDD_59_149" hidden="1">"A35387"</definedName>
    <definedName name="FDD_59_15" hidden="1">"A34449"</definedName>
    <definedName name="FDD_59_150" hidden="1">"A35394"</definedName>
    <definedName name="FDD_59_151" hidden="1">"A35401"</definedName>
    <definedName name="FDD_59_152" hidden="1">"A35408"</definedName>
    <definedName name="FDD_59_153" hidden="1">"A35415"</definedName>
    <definedName name="FDD_59_154" hidden="1">"A35422"</definedName>
    <definedName name="FDD_59_155" hidden="1">"A35429"</definedName>
    <definedName name="FDD_59_156" hidden="1">"A35436"</definedName>
    <definedName name="FDD_59_157" hidden="1">"A35443"</definedName>
    <definedName name="FDD_59_158" hidden="1">"A35450"</definedName>
    <definedName name="FDD_59_159" hidden="1">"A35457"</definedName>
    <definedName name="FDD_59_16" hidden="1">"A34457"</definedName>
    <definedName name="FDD_59_160" hidden="1">"A35464"</definedName>
    <definedName name="FDD_59_161" hidden="1">"A35471"</definedName>
    <definedName name="FDD_59_162" hidden="1">"A35478"</definedName>
    <definedName name="FDD_59_163" hidden="1">"A35485"</definedName>
    <definedName name="FDD_59_164" hidden="1">"A35492"</definedName>
    <definedName name="FDD_59_165" hidden="1">"A35499"</definedName>
    <definedName name="FDD_59_166" hidden="1">"A35506"</definedName>
    <definedName name="FDD_59_167" hidden="1">"A35513"</definedName>
    <definedName name="FDD_59_168" hidden="1">"A35521"</definedName>
    <definedName name="FDD_59_169" hidden="1">"A35527"</definedName>
    <definedName name="FDD_59_17" hidden="1">"A34463"</definedName>
    <definedName name="FDD_59_170" hidden="1">"A35534"</definedName>
    <definedName name="FDD_59_171" hidden="1">"A35541"</definedName>
    <definedName name="FDD_59_172" hidden="1">"A35548"</definedName>
    <definedName name="FDD_59_173" hidden="1">"A35556"</definedName>
    <definedName name="FDD_59_174" hidden="1">"A35562"</definedName>
    <definedName name="FDD_59_175" hidden="1">"A35569"</definedName>
    <definedName name="FDD_59_176" hidden="1">"A35577"</definedName>
    <definedName name="FDD_59_177" hidden="1">"A35583"</definedName>
    <definedName name="FDD_59_178" hidden="1">"A35590"</definedName>
    <definedName name="FDD_59_179" hidden="1">"A35597"</definedName>
    <definedName name="FDD_59_18" hidden="1">"A34470"</definedName>
    <definedName name="FDD_59_180" hidden="1">"A35604"</definedName>
    <definedName name="FDD_59_181" hidden="1">"A35611"</definedName>
    <definedName name="FDD_59_182" hidden="1">"A35618"</definedName>
    <definedName name="FDD_59_183" hidden="1">"A35625"</definedName>
    <definedName name="FDD_59_184" hidden="1">"A35632"</definedName>
    <definedName name="FDD_59_185" hidden="1">"A35639"</definedName>
    <definedName name="FDD_59_186" hidden="1">"A35646"</definedName>
    <definedName name="FDD_59_187" hidden="1">"A35653"</definedName>
    <definedName name="FDD_59_188" hidden="1">"A35660"</definedName>
    <definedName name="FDD_59_189" hidden="1">"A35668"</definedName>
    <definedName name="FDD_59_19" hidden="1">"A34477"</definedName>
    <definedName name="FDD_59_190" hidden="1">"A35674"</definedName>
    <definedName name="FDD_59_191" hidden="1">"A35681"</definedName>
    <definedName name="FDD_59_192" hidden="1">"A35688"</definedName>
    <definedName name="FDD_59_193" hidden="1">"A35695"</definedName>
    <definedName name="FDD_59_194" hidden="1">"A35702"</definedName>
    <definedName name="FDD_59_195" hidden="1">"A35709"</definedName>
    <definedName name="FDD_59_196" hidden="1">"A35716"</definedName>
    <definedName name="FDD_59_197" hidden="1">"A35723"</definedName>
    <definedName name="FDD_59_198" hidden="1">"A35730"</definedName>
    <definedName name="FDD_59_199" hidden="1">"A35737"</definedName>
    <definedName name="FDD_59_2" hidden="1">"A31412"</definedName>
    <definedName name="FDD_59_20" hidden="1">"A34485"</definedName>
    <definedName name="FDD_59_200" hidden="1">"A35744"</definedName>
    <definedName name="FDD_59_201" hidden="1">"A35751"</definedName>
    <definedName name="FDD_59_202" hidden="1">"A35758"</definedName>
    <definedName name="FDD_59_203" hidden="1">"A35765"</definedName>
    <definedName name="FDD_59_204" hidden="1">"A35772"</definedName>
    <definedName name="FDD_59_205" hidden="1">"A35779"</definedName>
    <definedName name="FDD_59_206" hidden="1">"A35786"</definedName>
    <definedName name="FDD_59_207" hidden="1">"A35793"</definedName>
    <definedName name="FDD_59_208" hidden="1">"A35800"</definedName>
    <definedName name="FDD_59_209" hidden="1">"A35807"</definedName>
    <definedName name="FDD_59_21" hidden="1">"A34491"</definedName>
    <definedName name="FDD_59_210" hidden="1">"A35814"</definedName>
    <definedName name="FDD_59_211" hidden="1">"A35821"</definedName>
    <definedName name="FDD_59_212" hidden="1">"A35828"</definedName>
    <definedName name="FDD_59_213" hidden="1">"A35835"</definedName>
    <definedName name="FDD_59_214" hidden="1">"A35842"</definedName>
    <definedName name="FDD_59_215" hidden="1">"A35849"</definedName>
    <definedName name="FDD_59_216" hidden="1">"A35856"</definedName>
    <definedName name="FDD_59_217" hidden="1">"A35863"</definedName>
    <definedName name="FDD_59_218" hidden="1">"A35870"</definedName>
    <definedName name="FDD_59_219" hidden="1">"A35877"</definedName>
    <definedName name="FDD_59_22" hidden="1">"A34498"</definedName>
    <definedName name="FDD_59_220" hidden="1">"A35884"</definedName>
    <definedName name="FDD_59_221" hidden="1">"A35891"</definedName>
    <definedName name="FDD_59_222" hidden="1">"A35899"</definedName>
    <definedName name="FDD_59_223" hidden="1">"A35905"</definedName>
    <definedName name="FDD_59_224" hidden="1">"A35912"</definedName>
    <definedName name="FDD_59_225" hidden="1">"A35919"</definedName>
    <definedName name="FDD_59_226" hidden="1">"A35926"</definedName>
    <definedName name="FDD_59_227" hidden="1">"A35933"</definedName>
    <definedName name="FDD_59_228" hidden="1">"A35941"</definedName>
    <definedName name="FDD_59_229" hidden="1">"A35947"</definedName>
    <definedName name="FDD_59_23" hidden="1">"A34505"</definedName>
    <definedName name="FDD_59_230" hidden="1">"A35954"</definedName>
    <definedName name="FDD_59_231" hidden="1">"A35961"</definedName>
    <definedName name="FDD_59_232" hidden="1">"A35968"</definedName>
    <definedName name="FDD_59_233" hidden="1">"A35975"</definedName>
    <definedName name="FDD_59_234" hidden="1">"A35982"</definedName>
    <definedName name="FDD_59_235" hidden="1">"A35989"</definedName>
    <definedName name="FDD_59_236" hidden="1">"A35996"</definedName>
    <definedName name="FDD_59_237" hidden="1">"A36003"</definedName>
    <definedName name="FDD_59_238" hidden="1">"A36010"</definedName>
    <definedName name="FDD_59_239" hidden="1">"A36017"</definedName>
    <definedName name="FDD_59_24" hidden="1">"A34512"</definedName>
    <definedName name="FDD_59_240" hidden="1">"A36024"</definedName>
    <definedName name="FDD_59_241" hidden="1">"A36031"</definedName>
    <definedName name="FDD_59_242" hidden="1">"A36039"</definedName>
    <definedName name="FDD_59_243" hidden="1">"A36045"</definedName>
    <definedName name="FDD_59_244" hidden="1">"A36052"</definedName>
    <definedName name="FDD_59_245" hidden="1">"A36059"</definedName>
    <definedName name="FDD_59_246" hidden="1">"A36066"</definedName>
    <definedName name="FDD_59_247" hidden="1">"A36073"</definedName>
    <definedName name="FDD_59_248" hidden="1">"A36080"</definedName>
    <definedName name="FDD_59_249" hidden="1">"A36087"</definedName>
    <definedName name="FDD_59_25" hidden="1">"A34519"</definedName>
    <definedName name="FDD_59_250" hidden="1">"A36094"</definedName>
    <definedName name="FDD_59_251" hidden="1">"A36101"</definedName>
    <definedName name="FDD_59_252" hidden="1">"A36108"</definedName>
    <definedName name="FDD_59_253" hidden="1">"A36116"</definedName>
    <definedName name="FDD_59_254" hidden="1">"A36122"</definedName>
    <definedName name="FDD_59_255" hidden="1">"A36129"</definedName>
    <definedName name="FDD_59_256" hidden="1">"A36136"</definedName>
    <definedName name="FDD_59_257" hidden="1">"A36143"</definedName>
    <definedName name="FDD_59_258" hidden="1">"A36150"</definedName>
    <definedName name="FDD_59_259" hidden="1">"A36157"</definedName>
    <definedName name="FDD_59_26" hidden="1">"A34526"</definedName>
    <definedName name="FDD_59_260" hidden="1">"A36164"</definedName>
    <definedName name="FDD_59_27" hidden="1">"A34533"</definedName>
    <definedName name="FDD_59_28" hidden="1">"A34540"</definedName>
    <definedName name="FDD_59_29" hidden="1">"A34547"</definedName>
    <definedName name="FDD_59_3" hidden="1">"A31777"</definedName>
    <definedName name="FDD_59_30" hidden="1">"A34554"</definedName>
    <definedName name="FDD_59_31" hidden="1">"A34561"</definedName>
    <definedName name="FDD_59_32" hidden="1">"A34568"</definedName>
    <definedName name="FDD_59_33" hidden="1">"A34576"</definedName>
    <definedName name="FDD_59_34" hidden="1">"A34582"</definedName>
    <definedName name="FDD_59_35" hidden="1">"A34589"</definedName>
    <definedName name="FDD_59_36" hidden="1">"A34596"</definedName>
    <definedName name="FDD_59_37" hidden="1">"A34603"</definedName>
    <definedName name="FDD_59_38" hidden="1">"A34610"</definedName>
    <definedName name="FDD_59_39" hidden="1">"A34617"</definedName>
    <definedName name="FDD_59_4" hidden="1">"A32142"</definedName>
    <definedName name="FDD_59_40" hidden="1">"A34624"</definedName>
    <definedName name="FDD_59_41" hidden="1">"A34631"</definedName>
    <definedName name="FDD_59_42" hidden="1">"A34638"</definedName>
    <definedName name="FDD_59_43" hidden="1">"A34645"</definedName>
    <definedName name="FDD_59_44" hidden="1">"A34652"</definedName>
    <definedName name="FDD_59_45" hidden="1">"A34659"</definedName>
    <definedName name="FDD_59_46" hidden="1">"A34666"</definedName>
    <definedName name="FDD_59_47" hidden="1">"A34673"</definedName>
    <definedName name="FDD_59_48" hidden="1">"A34680"</definedName>
    <definedName name="FDD_59_49" hidden="1">"A34687"</definedName>
    <definedName name="FDD_59_5" hidden="1">"A32508"</definedName>
    <definedName name="FDD_59_50" hidden="1">"A34696"</definedName>
    <definedName name="FDD_59_51" hidden="1">"A34702"</definedName>
    <definedName name="FDD_59_52" hidden="1">"A34708"</definedName>
    <definedName name="FDD_59_53" hidden="1">"A34715"</definedName>
    <definedName name="FDD_59_54" hidden="1">"A34722"</definedName>
    <definedName name="FDD_59_55" hidden="1">"A34729"</definedName>
    <definedName name="FDD_59_56" hidden="1">"A34736"</definedName>
    <definedName name="FDD_59_57" hidden="1">"A34743"</definedName>
    <definedName name="FDD_59_58" hidden="1">"A34750"</definedName>
    <definedName name="FDD_59_59" hidden="1">"A34757"</definedName>
    <definedName name="FDD_59_6" hidden="1">"A32873"</definedName>
    <definedName name="FDD_59_60" hidden="1">"A34764"</definedName>
    <definedName name="FDD_59_61" hidden="1">"A34771"</definedName>
    <definedName name="FDD_59_62" hidden="1">"A34778"</definedName>
    <definedName name="FDD_59_63" hidden="1">"A34785"</definedName>
    <definedName name="FDD_59_64" hidden="1">"A34792"</definedName>
    <definedName name="FDD_59_65" hidden="1">"A34799"</definedName>
    <definedName name="FDD_59_66" hidden="1">"A34807"</definedName>
    <definedName name="FDD_59_67" hidden="1">"A34813"</definedName>
    <definedName name="FDD_59_68" hidden="1">"A34820"</definedName>
    <definedName name="FDD_59_69" hidden="1">"A34828"</definedName>
    <definedName name="FDD_59_7" hidden="1">"A33238"</definedName>
    <definedName name="FDD_59_70" hidden="1">"A34834"</definedName>
    <definedName name="FDD_59_71" hidden="1">"A34841"</definedName>
    <definedName name="FDD_59_72" hidden="1">"A34848"</definedName>
    <definedName name="FDD_59_73" hidden="1">"A34855"</definedName>
    <definedName name="FDD_59_74" hidden="1">"A34862"</definedName>
    <definedName name="FDD_59_75" hidden="1">"A34870"</definedName>
    <definedName name="FDD_59_76" hidden="1">"A34876"</definedName>
    <definedName name="FDD_59_77" hidden="1">"A34883"</definedName>
    <definedName name="FDD_59_78" hidden="1">"A34891"</definedName>
    <definedName name="FDD_59_79" hidden="1">"A34897"</definedName>
    <definedName name="FDD_59_8" hidden="1">"A33603"</definedName>
    <definedName name="FDD_59_80" hidden="1">"A34904"</definedName>
    <definedName name="FDD_59_81" hidden="1">"A34911"</definedName>
    <definedName name="FDD_59_82" hidden="1">"A34918"</definedName>
    <definedName name="FDD_59_83" hidden="1">"A34925"</definedName>
    <definedName name="FDD_59_84" hidden="1">"A34932"</definedName>
    <definedName name="FDD_59_85" hidden="1">"A34940"</definedName>
    <definedName name="FDD_59_86" hidden="1">"A34946"</definedName>
    <definedName name="FDD_59_87" hidden="1">"A34953"</definedName>
    <definedName name="FDD_59_88" hidden="1">"A34960"</definedName>
    <definedName name="FDD_59_89" hidden="1">"A34967"</definedName>
    <definedName name="FDD_59_9" hidden="1">"A33969"</definedName>
    <definedName name="FDD_59_90" hidden="1">"A34974"</definedName>
    <definedName name="FDD_59_91" hidden="1">"A34981"</definedName>
    <definedName name="FDD_59_92" hidden="1">"A34988"</definedName>
    <definedName name="FDD_59_93" hidden="1">"A34995"</definedName>
    <definedName name="FDD_59_94" hidden="1">"A35002"</definedName>
    <definedName name="FDD_59_95" hidden="1">"A35009"</definedName>
    <definedName name="FDD_59_96" hidden="1">"A35016"</definedName>
    <definedName name="FDD_59_97" hidden="1">"A35023"</definedName>
    <definedName name="FDD_59_98" hidden="1">"A35030"</definedName>
    <definedName name="FDD_59_99" hidden="1">"A35037"</definedName>
    <definedName name="FDD_6_0" hidden="1">"A25569"</definedName>
    <definedName name="FDD_6_1" hidden="1">"A35795"</definedName>
    <definedName name="FDD_6_2" hidden="1">"E36160"</definedName>
    <definedName name="FDD_6_3" hidden="1">"E36525"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_1" hidden="1">"E35795"</definedName>
    <definedName name="FDD_7_2" hidden="1">"E36160"</definedName>
    <definedName name="FDD_7_3" hidden="1">"E36525"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_1" hidden="1">"E35795"</definedName>
    <definedName name="FDD_8_2" hidden="1">"E36160"</definedName>
    <definedName name="FDD_8_3" hidden="1">"E36525"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_1" hidden="1">"E35795"</definedName>
    <definedName name="FDD_9_2" hidden="1">"E36160"</definedName>
    <definedName name="FDD_9_3" hidden="1">"E36525"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P_165_1_aUrv" hidden="1">#REF!</definedName>
    <definedName name="FDP_166_1_aUrv" hidden="1">#REF!</definedName>
    <definedName name="FDP_167_1_aUrv" hidden="1">#REF!</definedName>
    <definedName name="FDP_168_1_aSrv" hidden="1">#REF!</definedName>
    <definedName name="FDP_169_1_aUrv" hidden="1">#REF!</definedName>
    <definedName name="FDP_170_1_aSrv" hidden="1">#REF!</definedName>
    <definedName name="FDP_171_1_aUrv" hidden="1">#REF!</definedName>
    <definedName name="FDP_172_1_aUrv" hidden="1">#REF!</definedName>
    <definedName name="FDP_173_1_aUrv" hidden="1">#REF!</definedName>
    <definedName name="FDP_174_1_aSrv" hidden="1">#REF!</definedName>
    <definedName name="FDP_175_1_aUrv" hidden="1">#REF!</definedName>
    <definedName name="FDP_176_1_aUrv" hidden="1">#REF!</definedName>
    <definedName name="FDP_177_1_aSrv" hidden="1">#REF!</definedName>
    <definedName name="FDP_178_1_aSrv" hidden="1">#REF!</definedName>
    <definedName name="FDP_179_1_aSrv" hidden="1">#REF!</definedName>
    <definedName name="FDP_180_1_aSrv" hidden="1">#REF!</definedName>
    <definedName name="FDP_181_1_aUrv" hidden="1">#REF!</definedName>
    <definedName name="FDP_182_1_aSrv" hidden="1">#REF!</definedName>
    <definedName name="FDP_183_1_aSrv" hidden="1">#REF!</definedName>
    <definedName name="FDP_184_1_aUrv" hidden="1">#REF!</definedName>
    <definedName name="FDP_185_1_aSrv" hidden="1">#REF!</definedName>
    <definedName name="FDP_186_1_aUrv" hidden="1">#REF!</definedName>
    <definedName name="FDP_187_1_aSrv" hidden="1">#REF!</definedName>
    <definedName name="FDP_188_1_aUrv" hidden="1">#REF!</definedName>
    <definedName name="FDP_189_1_aUrv" hidden="1">#REF!</definedName>
    <definedName name="FDP_190_1_aUrv" hidden="1">#REF!</definedName>
    <definedName name="FDP_191_1_aUrv" hidden="1">#REF!</definedName>
    <definedName name="FDP_192_1_aSrv" hidden="1">#REF!</definedName>
    <definedName name="FDP_193_1_aUrv" hidden="1">#REF!</definedName>
    <definedName name="FDP_194_1_aUrv" hidden="1">#REF!</definedName>
    <definedName name="FDP_195_1_aUrv" hidden="1">#REF!</definedName>
    <definedName name="FDP_196_1_aSrv" hidden="1">#REF!</definedName>
    <definedName name="FDP_197_1_aUrv" hidden="1">#REF!</definedName>
    <definedName name="FDP_198_1_aSrv" hidden="1">#REF!</definedName>
    <definedName name="FDP_199_1_aUrv" hidden="1">#REF!</definedName>
    <definedName name="FDP_200_1_aUrv" hidden="1">#REF!</definedName>
    <definedName name="FDP_201_1_aUrv" hidden="1">#REF!</definedName>
    <definedName name="FDP_202_1_aUrv" hidden="1">#REF!</definedName>
    <definedName name="FDP_203_1_aSrv" hidden="1">#REF!</definedName>
    <definedName name="FDP_204_1_aUrv" hidden="1">#REF!</definedName>
    <definedName name="FDP_205_1_aUrv" hidden="1">#REF!</definedName>
    <definedName name="FDP_206_1_aUrv" hidden="1">#REF!</definedName>
    <definedName name="FDP_207_1_aUrv" hidden="1">#REF!</definedName>
    <definedName name="FDP_208_1_aSrv" hidden="1">#REF!</definedName>
    <definedName name="FDP_209_1_aUrv" hidden="1">#REF!</definedName>
    <definedName name="FDP_210_1_aUrv" hidden="1">#REF!</definedName>
    <definedName name="FDP_211_1_aUrv" hidden="1">#REF!</definedName>
    <definedName name="FDP_212_1_aUrv" hidden="1">#REF!</definedName>
    <definedName name="FDP_213_1_aSrv" hidden="1">#REF!</definedName>
    <definedName name="FDP_214_1_aUrv" hidden="1">#REF!</definedName>
    <definedName name="FDP_215_1_aUrv" hidden="1">#REF!</definedName>
    <definedName name="FDP_216_1_aUrv" hidden="1">#REF!</definedName>
    <definedName name="FDP_217_1_aUrv" hidden="1">#REF!</definedName>
    <definedName name="FDP_218_1_aSrv" hidden="1">#REF!</definedName>
    <definedName name="FDP_219_1_aSrv" hidden="1">#REF!</definedName>
    <definedName name="FDP_220_1_aSrv" hidden="1">#REF!</definedName>
    <definedName name="FDP_221_1_aSrv" hidden="1">#REF!</definedName>
    <definedName name="FDP_222_1_aSrv" hidden="1">#REF!</definedName>
    <definedName name="FDP_223_1_aSrv" hidden="1">#REF!</definedName>
    <definedName name="FDP_224_1_aUrv" hidden="1">#REF!</definedName>
    <definedName name="FDP_225_1_aUrv" hidden="1">#REF!</definedName>
    <definedName name="FDP_226_1_aUrv" hidden="1">#REF!</definedName>
    <definedName name="FDP_227_1_aUrv" hidden="1">#REF!</definedName>
    <definedName name="FDP_228_1_aSrv" hidden="1">#REF!</definedName>
    <definedName name="FDP_229_1_aSrv" hidden="1">#REF!</definedName>
    <definedName name="FDP_230_1_aSrv" hidden="1">#REF!</definedName>
    <definedName name="FDP_231_1_aSrv" hidden="1">#REF!</definedName>
    <definedName name="FDP_232_1_aSrv" hidden="1">#REF!</definedName>
    <definedName name="FDP_233_1_aSrv" hidden="1">#REF!</definedName>
    <definedName name="FDP_234_1_aUrv" hidden="1">#REF!</definedName>
    <definedName name="FDP_235_1_aUrv" hidden="1">#REF!</definedName>
    <definedName name="FDP_236_1_aUrv" hidden="1">#REF!</definedName>
    <definedName name="FDP_237_1_aUrv" hidden="1">#REF!</definedName>
    <definedName name="FDP_238_1_aSrv" hidden="1">#REF!</definedName>
    <definedName name="FDP_243_1_aSrv" hidden="1">#REF!</definedName>
    <definedName name="FDP_244_1_aSrv" hidden="1">#REF!</definedName>
    <definedName name="FDP_245_1_aSrv" hidden="1">#REF!</definedName>
    <definedName name="FDP_246_1_aSrv" hidden="1">#REF!</definedName>
    <definedName name="FDP_247_1_aSrv" hidden="1">#REF!</definedName>
    <definedName name="FDP_248_1_aSrv" hidden="1">#REF!</definedName>
    <definedName name="FDP_249_1_aSrv" hidden="1">#REF!</definedName>
    <definedName name="FDP_250_1_aSrv" hidden="1">#REF!</definedName>
    <definedName name="FDP_251_1_aSrv" hidden="1">#REF!</definedName>
    <definedName name="FDP_252_1_aSrv" hidden="1">#REF!</definedName>
    <definedName name="FDP_253_1_aSrv" hidden="1">#REF!</definedName>
    <definedName name="FDP_254_1_aSrv" hidden="1">#REF!</definedName>
    <definedName name="FDP_255_1_aSrv" hidden="1">#REF!</definedName>
    <definedName name="FDP_256_1_aSrv" hidden="1">#REF!</definedName>
    <definedName name="FDP_257_1_aSrv" hidden="1">#REF!</definedName>
    <definedName name="FDP_258_1_aSrv" hidden="1">#REF!</definedName>
    <definedName name="FDP_259_1_aSrv" hidden="1">#REF!</definedName>
    <definedName name="FDP_260_1_aSrv" hidden="1">#REF!</definedName>
    <definedName name="FDP_261_1_aSrv" hidden="1">#REF!</definedName>
    <definedName name="FDP_264_1_aUrv" hidden="1">#REF!</definedName>
    <definedName name="FDP_265_1_aUrv" hidden="1">#REF!</definedName>
    <definedName name="FDP_266_1_aUrv" hidden="1">#REF!</definedName>
    <definedName name="FDP_267_1_aUrv" hidden="1">#REF!</definedName>
    <definedName name="FDP_268_1_aUrv" hidden="1">#REF!</definedName>
    <definedName name="FDP_269_1_aUrv" hidden="1">#REF!</definedName>
    <definedName name="FDP_270_1_aUrv" hidden="1">#REF!</definedName>
    <definedName name="FDP_271_1_aUrv" hidden="1">#REF!</definedName>
    <definedName name="FDP_272_1_aUrv" hidden="1">#REF!</definedName>
    <definedName name="FDP_273_1_aUrv" hidden="1">#REF!</definedName>
    <definedName name="FDP_274_1_aUrv" hidden="1">#REF!</definedName>
    <definedName name="FDP_275_1_aUrv" hidden="1">#REF!</definedName>
    <definedName name="FDP_276_1_aUrv" hidden="1">#REF!</definedName>
    <definedName name="FDP_277_1_aUrv" hidden="1">#REF!</definedName>
    <definedName name="FDP_278_1_aUrv" hidden="1">#REF!</definedName>
    <definedName name="FDP_279_1_aSrv" hidden="1">#REF!</definedName>
    <definedName name="FDP_280_1_aSrv" hidden="1">#REF!</definedName>
    <definedName name="FDP_281_1_aSrv" hidden="1">#REF!</definedName>
    <definedName name="FDP_282_1_aSrv" hidden="1">#REF!</definedName>
    <definedName name="FDP_283_1_aSrv" hidden="1">#REF!</definedName>
    <definedName name="FDShares">#REF!</definedName>
    <definedName name="fdv" hidden="1">{"quarterly",#N/A,FALSE,"Income Statement";#N/A,#N/A,FALSE,"print segment";#N/A,#N/A,FALSE,"Balance Sheet";#N/A,#N/A,FALSE,"Annl Inc";#N/A,#N/A,FALSE,"Cash Flow"}</definedName>
    <definedName name="fe">#N/A</definedName>
    <definedName name="feb96_0442_False" localSheetId="3">[21]!RFalseC4</definedName>
    <definedName name="feb96_0442_False">[21]!RFalseC4</definedName>
    <definedName name="febacct">#REF!</definedName>
    <definedName name="febcube">#REF!</definedName>
    <definedName name="febledger">#REF!</definedName>
    <definedName name="FechaAplica">[50]Resumen!$D$72</definedName>
    <definedName name="fedtax">#REF!</definedName>
    <definedName name="FEE">#REF!</definedName>
    <definedName name="ff">#REF!</definedName>
    <definedName name="ffffffffff">#N/A</definedName>
    <definedName name="FILA">'[1]Otras inversiones'!#REF!</definedName>
    <definedName name="Fin">#REF!</definedName>
    <definedName name="FINAL">'[3]3a'!#REF!</definedName>
    <definedName name="FinalShareGoal">#REF!</definedName>
    <definedName name="FinScenario">[34]LBO!$F$17</definedName>
    <definedName name="FirstDataColumn">[51]Reference!$G$26</definedName>
    <definedName name="FirstTick">#REF!</definedName>
    <definedName name="Float">#REF!</definedName>
    <definedName name="flu">#REF!</definedName>
    <definedName name="FLUJO1">#REF!</definedName>
    <definedName name="FLUJO2">#REF!</definedName>
    <definedName name="FlujoInicial">#REF!</definedName>
    <definedName name="FONT_ING_BARR">[28]PROVI!$A$451:$AQ$452</definedName>
    <definedName name="FONT_ING_PROV">[28]PROVI!$B$162:$AQ$163</definedName>
    <definedName name="FONT_INV_PRES">[28]PROVI!$B$495:$AT$496</definedName>
    <definedName name="FONT_LOT_REDBS">[33]RREDES!$B$451:$AT$452</definedName>
    <definedName name="FONT_LOT_REDSB">[33]PROVI!$B$678:$AT$679</definedName>
    <definedName name="FONT_PROY_APROB">[28]PROVI!$B$287:$AQ$288</definedName>
    <definedName name="FONT_PROY_EJEC">[28]PROVI!$B$329:$AQ$330</definedName>
    <definedName name="FONT_PROY_EJECU">[28]PROVI!$B$370:$AQ$371</definedName>
    <definedName name="FONT_PROY_PEND">[28]PROVI!$B$204:$AQ$205</definedName>
    <definedName name="FONT_PROY_TERM">[28]PROVI!$B$245:$AQ$246</definedName>
    <definedName name="FOOTER_AZ">#REF!</definedName>
    <definedName name="FOOTER_CT">#REF!</definedName>
    <definedName name="FOOTER_DC">#REF!</definedName>
    <definedName name="FOOTER_DE">#REF!</definedName>
    <definedName name="FOOTER_EPA">#REF!</definedName>
    <definedName name="FOOTER_HI">#REF!</definedName>
    <definedName name="FOOTER_ID">#REF!</definedName>
    <definedName name="FOOTER_KY">#REF!</definedName>
    <definedName name="FOOTER_MA">#REF!</definedName>
    <definedName name="FOOTER_MI">#REF!</definedName>
    <definedName name="FOOTER_MT">#REF!</definedName>
    <definedName name="FOOTER_NC">#REF!</definedName>
    <definedName name="FOOTER_NCA">#REF!</definedName>
    <definedName name="FOOTER_ND">#REF!</definedName>
    <definedName name="FOOTER_NE">#REF!</definedName>
    <definedName name="FOOTER_NH">#REF!</definedName>
    <definedName name="FOOTER_NJ">#REF!</definedName>
    <definedName name="FOOTER_NM">#REF!</definedName>
    <definedName name="FOOTER_NTX">#REF!</definedName>
    <definedName name="FOOTER_NV">#REF!</definedName>
    <definedName name="FOOTER_OR">#REF!</definedName>
    <definedName name="FOOTER_RI">#REF!</definedName>
    <definedName name="FOOTER_SCA">#REF!</definedName>
    <definedName name="FOOTER_SD">#REF!</definedName>
    <definedName name="FOOTER_STX">#REF!</definedName>
    <definedName name="FOOTER_US">'[52]U.S. Summary'!#REF!</definedName>
    <definedName name="FOOTER_UT">#REF!</definedName>
    <definedName name="FOOTER_VT">#REF!</definedName>
    <definedName name="FOOTER_WA">#REF!</definedName>
    <definedName name="FOOTER_WPA">#REF!</definedName>
    <definedName name="Footnote1">#REF!</definedName>
    <definedName name="Footnote2">#REF!</definedName>
    <definedName name="Footnote3">#REF!</definedName>
    <definedName name="Footnote4">#REF!</definedName>
    <definedName name="ForecastCube">'[3]3a'!#REF!</definedName>
    <definedName name="ForecastMo">'[3]3a'!#REF!</definedName>
    <definedName name="Format">#REF!</definedName>
    <definedName name="formato1">[53]Mensual!$B$4:$O$40</definedName>
    <definedName name="formato2">[53]Mensual!$D$4:$O$40</definedName>
    <definedName name="formato3">#REF!</definedName>
    <definedName name="formato4">#REF!</definedName>
    <definedName name="Former">#REF!</definedName>
    <definedName name="Forward1">#REF!</definedName>
    <definedName name="Forward2">#REF!</definedName>
    <definedName name="frws">#N/A</definedName>
    <definedName name="FUENTES">[48]EFAF!$I$37:$J$96</definedName>
    <definedName name="fxz">#N/A</definedName>
    <definedName name="fy">#REF!</definedName>
    <definedName name="FYE">[45]Inputs!$E$7</definedName>
    <definedName name="FYE1CapEx">#REF!</definedName>
    <definedName name="FYE1CashFlow">#REF!</definedName>
    <definedName name="FYE1EBIT">#REF!</definedName>
    <definedName name="FYE1EBITDA">#REF!</definedName>
    <definedName name="FYE1GrossProfit">#REF!</definedName>
    <definedName name="FYE1NetInc">#REF!</definedName>
    <definedName name="FYE1Other1">#REF!</definedName>
    <definedName name="FYE1Other2">#REF!</definedName>
    <definedName name="FYE1Other3">#REF!</definedName>
    <definedName name="FYE1Revenues">#REF!</definedName>
    <definedName name="FYE1Shares">#REF!</definedName>
    <definedName name="FYE2CapEx">#REF!</definedName>
    <definedName name="FYE2CashFlow">#REF!</definedName>
    <definedName name="FYE2EBIT">#REF!</definedName>
    <definedName name="FYE2EBITDA">#REF!</definedName>
    <definedName name="FYE2GrossProfit">#REF!</definedName>
    <definedName name="FYE2NetInc">#REF!</definedName>
    <definedName name="FYE2Other1">#REF!</definedName>
    <definedName name="FYE2Other2">#REF!</definedName>
    <definedName name="FYE2Other3">#REF!</definedName>
    <definedName name="FYE2Revenues">#REF!</definedName>
    <definedName name="FYE2Shares">#REF!</definedName>
    <definedName name="fye3revenues">#REF!</definedName>
    <definedName name="G.Assumptions">#REF!</definedName>
    <definedName name="G.BalanceSheet">#REF!</definedName>
    <definedName name="G.base">#REF!</definedName>
    <definedName name="G.BookDeprec">#REF!</definedName>
    <definedName name="G.CashFlow">#REF!</definedName>
    <definedName name="G.CloseBalSheet">#REF!</definedName>
    <definedName name="G.ControlPanel">#REF!</definedName>
    <definedName name="G.dcf">#REF!</definedName>
    <definedName name="G.Debt">#REF!</definedName>
    <definedName name="G.DebtTables">#REF!</definedName>
    <definedName name="G.EquitySplit">#REF!</definedName>
    <definedName name="G.IncomeStmt">#REF!</definedName>
    <definedName name="G.Inputs">#REF!</definedName>
    <definedName name="G.IntRates">#REF!</definedName>
    <definedName name="G.ratio">#REF!</definedName>
    <definedName name="G.TaxDeprec">#REF!</definedName>
    <definedName name="G.Triggers">#REF!</definedName>
    <definedName name="Gastos_por_servicios_operativos">[54]empvin2!#REF!</definedName>
    <definedName name="GDV">#REF!</definedName>
    <definedName name="gg">#N/A</definedName>
    <definedName name="gggggggggggggg">#N/A</definedName>
    <definedName name="gkn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LCube">[39]Olap!$B$8</definedName>
    <definedName name="glenrev">[2]Sensetivities!#REF!</definedName>
    <definedName name="gmarg">#REF!</definedName>
    <definedName name="GMForecast">#REF!</definedName>
    <definedName name="Goodwill">#REF!</definedName>
    <definedName name="gp">#REF!</definedName>
    <definedName name="GPXA">#REF!</definedName>
    <definedName name="GRABAR">'[1]Otras inversiones'!#REF!</definedName>
    <definedName name="GradeSen">[42]Sensitivities!$B$19</definedName>
    <definedName name="GrossMargin">#REF!</definedName>
    <definedName name="grossp">#REF!</definedName>
    <definedName name="GrossProfit">#REF!</definedName>
    <definedName name="gw">#REF!</definedName>
    <definedName name="gwamort">#REF!</definedName>
    <definedName name="GYP">#REF!</definedName>
    <definedName name="HEADER_AZ">#REF!</definedName>
    <definedName name="HEADER_CT">#REF!</definedName>
    <definedName name="HEADER_DC">#REF!</definedName>
    <definedName name="HEADER_DE">#REF!</definedName>
    <definedName name="HEADER_EPA">#REF!</definedName>
    <definedName name="HEADER_HI">#REF!</definedName>
    <definedName name="HEADER_ID">#REF!</definedName>
    <definedName name="HEADER_KY">#REF!</definedName>
    <definedName name="HEADER_MA">#REF!</definedName>
    <definedName name="HEADER_MI">#REF!</definedName>
    <definedName name="HEADER_MT">#REF!</definedName>
    <definedName name="HEADER_NC">#REF!</definedName>
    <definedName name="HEADER_NCA">#REF!</definedName>
    <definedName name="HEADER_ND">#REF!</definedName>
    <definedName name="HEADER_NE">#REF!</definedName>
    <definedName name="HEADER_NH">#REF!</definedName>
    <definedName name="HEADER_NJ">#REF!</definedName>
    <definedName name="HEADER_NM">#REF!</definedName>
    <definedName name="HEADER_NTX">#REF!</definedName>
    <definedName name="HEADER_NV">#REF!</definedName>
    <definedName name="HEADER_OR">#REF!</definedName>
    <definedName name="HEADER_RI">#REF!</definedName>
    <definedName name="HEADER_SCA">#REF!</definedName>
    <definedName name="HEADER_SD">#REF!</definedName>
    <definedName name="HEADER_STX">#REF!</definedName>
    <definedName name="HEADER_US">#REF!</definedName>
    <definedName name="HEADER_UT">#REF!</definedName>
    <definedName name="HEADER_VT">#REF!</definedName>
    <definedName name="HEADER_WA">#REF!</definedName>
    <definedName name="HEADER_WPA">#REF!</definedName>
    <definedName name="Help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hh">#N/A</definedName>
    <definedName name="HI">#REF!</definedName>
    <definedName name="HI_PAGE1">#REF!</definedName>
    <definedName name="Hide_Flag">#REF!</definedName>
    <definedName name="High1">#REF!</definedName>
    <definedName name="High2">#REF!</definedName>
    <definedName name="High3">#REF!</definedName>
    <definedName name="High4">#REF!</definedName>
    <definedName name="High5">#REF!</definedName>
    <definedName name="High6">#REF!</definedName>
    <definedName name="High7">#REF!</definedName>
    <definedName name="High8">#REF!</definedName>
    <definedName name="High9">#REF!</definedName>
    <definedName name="HighDate">#REF!</definedName>
    <definedName name="HighPrice">#REF!</definedName>
    <definedName name="HisYear_0" hidden="1">[20]MAIN!$J$2</definedName>
    <definedName name="HisYear_1" hidden="1">[20]MAIN!$I$2</definedName>
    <definedName name="HisYear_2" hidden="1">[20]MAIN!$H$2</definedName>
    <definedName name="HisYear_3" hidden="1">[20]MAIN!$G$2</definedName>
    <definedName name="hn._I006" hidden="1">'[35]CREDIT STATS'!$A$58:$X$61</definedName>
    <definedName name="hn._I018" hidden="1">'[35]CREDIT STATS'!$A$108:$X$111</definedName>
    <definedName name="hn._I024" hidden="1">'[35]CREDIT STATS'!$A$84:$X$86</definedName>
    <definedName name="hn._I028" hidden="1">'[35]CREDIT STATS'!$A$96:$X$102</definedName>
    <definedName name="hn._I029" hidden="1">'[35]CREDIT STATS'!$A$112:$X$116</definedName>
    <definedName name="hn._I030" hidden="1">'[35]CREDIT STATS'!$A$103:$X$107</definedName>
    <definedName name="hn._I031" hidden="1">'[35]CREDIT STATS'!$A$89:$X$95</definedName>
    <definedName name="hn._I044" hidden="1">'[20]CREDIT STATS'!$A$134:$X$144</definedName>
    <definedName name="hn._I051" hidden="1">'[20]CREDIT STATS'!$A$126:$X$129</definedName>
    <definedName name="hn._I059" hidden="1">'[35]CREDIT STATS'!$A$62:$X$66</definedName>
    <definedName name="hn._I062" hidden="1">'[20]CREDIT STATS'!$A$130:$X$133</definedName>
    <definedName name="hn._I070" hidden="1">'[20]CREDIT STATS'!$A$145:$X$148</definedName>
    <definedName name="hn._I071" hidden="1">'[35]CREDIT STATS'!$A$67:$X$71</definedName>
    <definedName name="hn._I075" hidden="1">'[35]CREDIT STATS'!$A$78:$X$80</definedName>
    <definedName name="hn._I077" hidden="1">'[20]CREDIT STATS'!$A$149:$X$153</definedName>
    <definedName name="hn._I083" hidden="1">'[35]CREDIT STATS'!$A$72:$X$75</definedName>
    <definedName name="hn._I085" hidden="1">'[35]CREDIT STATS'!$A$81:$X$83</definedName>
    <definedName name="hn._P001" hidden="1">'[35]CREDIT STATS'!$A$76:$X$77</definedName>
    <definedName name="hn._P002" hidden="1">'[20]CREDIT STATS'!$A$235:$X$239</definedName>
    <definedName name="hn._P004" hidden="1">'[35]CREDIT STATS'!$A$117:$X$122</definedName>
    <definedName name="hn._P014" hidden="1">'[35]CREDIT STATS'!$A$128:$X$130</definedName>
    <definedName name="hn._P016" hidden="1">'[35]CREDIT STATS'!$A$56:$X$57</definedName>
    <definedName name="hn._P017" hidden="1">'[20]CREDIT STATS'!$A$124:$IV$125</definedName>
    <definedName name="hn._P017g" hidden="1">'[20]CREDIT STATS'!$A$240:$IV$243</definedName>
    <definedName name="hn._P021" hidden="1">'[35]CREDIT STATS'!$A$123:$X$127</definedName>
    <definedName name="hn._P024" hidden="1">'[35]CREDIT STATS'!$A$87:$X$88</definedName>
    <definedName name="hn.Add015" hidden="1">'[35]CREDIT STATS'!$O$20:$X$20</definedName>
    <definedName name="hn.Aggregate" hidden="1">[35]Data!$C$16</definedName>
    <definedName name="hn.CompanyInfo" hidden="1">[20]Data!$C$3:$C$24</definedName>
    <definedName name="hn.CompanyName" hidden="1">[35]Data!$C$11</definedName>
    <definedName name="hn.CompanyUCN" hidden="1">[35]Data!$C$5</definedName>
    <definedName name="hn.ConvertVal1" hidden="1">[20]LTM!$G$458:$J$459</definedName>
    <definedName name="hn.ConvertZero1" hidden="1">[20]LTM!$G$461:$J$461,[20]LTM!$G$463:$J$464,[20]LTM!$G$468:$J$469,[20]LTM!$G$473:$J$475,[20]LTM!$G$480:$J$480,[20]LTM!$G$484:$J$485,[20]LTM!$G$490:$J$490,[20]LTM!$G$514:$J$518,[20]LTM!$G$525:$J$526,[20]LTM!$G$532:$J$537</definedName>
    <definedName name="hn.ConvertZero2" hidden="1">[20]LTM!$G$560:$J$560,[20]LTM!$H$590:$J$591,[20]LTM!$H$614:$J$614,[20]LTM!$H$635:$J$636,[20]LTM!$G$676:$J$680,[20]LTM!$G$686:$J$686,[20]LTM!$G$688:$J$694,[20]LTM!$G$681:$J$682</definedName>
    <definedName name="hn.ConvertZero3" hidden="1">[20]LTM!$G$699:$J$706,[20]LTM!$G$710:$J$714,[20]LTM!$G$717:$J$734,[20]LTM!$G$738:$J$738,[20]LTM!$G$745:$J$751</definedName>
    <definedName name="hn.ConvertZero4" hidden="1">[20]LTM!$G$837:$J$838,[20]LTM!$H$1266:$J$1266,[20]LTM!$G$1267:$J$1267,[20]LTM!$J$1454:$J$1457,[20]LTM!$G$1458:$J$1461,[20]LTM!$J$1462,[20]LTM!$J$1463,[20]LTM!$G$1468:$J$1469</definedName>
    <definedName name="hn.ConvertZeroUnhide1" hidden="1">[20]LTM!$G$1469:$J$1469,[20]LTM!$L$1469:$N$1469,[20]LTM!$H$1266:$J$1266</definedName>
    <definedName name="hn.CopyforPR" hidden="1">[20]LTM!$B$458:$B$459</definedName>
    <definedName name="hn.Delete015" hidden="1">'[55]CREDIT STATS'!$B$9:$K$14,'[55]CREDIT STATS'!$O$11:$X$18,'[55]CREDIT STATS'!$B$28:$K$37,'[55]CREDIT STATS'!$O$28:$X$32,'[55]CREDIT STATS'!$O$46:$X$46</definedName>
    <definedName name="hn.domestic" hidden="1">'[20]CREDIT STATS'!$A$2:$IV$153</definedName>
    <definedName name="hn.DomesticFlag" hidden="1">[35]Data!$C$14</definedName>
    <definedName name="hn.DZ_MultByFXRates" hidden="1">[20]DropZone!$B$2:$I$118,[20]DropZone!$B$120:$I$132,[20]DropZone!$B$134:$I$136,[20]DropZone!$B$138:$I$146</definedName>
    <definedName name="hn.DZdata" hidden="1">[20]DropZone!$B$1:$I$65536</definedName>
    <definedName name="hn.ExtDb" hidden="1">FALSE</definedName>
    <definedName name="hn.FromMain" hidden="1">[20]LTM!$N$443:$N$447</definedName>
    <definedName name="hn.FromMain1" hidden="1">[20]LTM!$N$443</definedName>
    <definedName name="hn.FromMain2" hidden="1">[20]LTM!$N$448</definedName>
    <definedName name="hn.FromMain3" hidden="1">[20]LTM!$N$444</definedName>
    <definedName name="hn.FromMain4" hidden="1">[20]LTM!$N$446</definedName>
    <definedName name="hn.FromMain5" hidden="1">[20]LTM!$N$447</definedName>
    <definedName name="hn.Global" hidden="1">'[20]CREDIT STATS'!$A$154:$IV$245</definedName>
    <definedName name="hn.IssuerID" hidden="1">[35]Data!$C$8</definedName>
    <definedName name="hn.IssuerNameShort" hidden="1">[35]Data!$C$24</definedName>
    <definedName name="hn.LTM_MultByFXRates" hidden="1">[20]LTM!$G$461:$N$477,[20]LTM!$G$480:$N$539,[20]LTM!$G$548:$N$667,[20]LTM!$G$676:$N$1266,[20]LTM!$G$1454:$N$1461,[20]LTM!$G$1463:$N$1465,[20]LTM!$G$1468:$N$1469</definedName>
    <definedName name="hn.LTMData" hidden="1">[20]LTM!$G$1:$N$65536</definedName>
    <definedName name="hn.ModelType" hidden="1">"DEAL"</definedName>
    <definedName name="hn.ModelVersion" hidden="1">1</definedName>
    <definedName name="hn.MultbyFXRates" hidden="1">[20]LTM!$G$461:$N$477,[20]LTM!$G$480:$N$539,[20]LTM!$G$548:$N$667,[20]LTM!$G$676:$N$1266,[20]LTM!$G$1454:$N$1461,[20]LTM!$G$1463:$N$1465,[20]LTM!$G$1468:$N$1469</definedName>
    <definedName name="hn.MultByFXRates1" hidden="1">[20]LTM!$G$461:$G$477,[20]LTM!$G$480:$G$539,[20]LTM!$G$548:$G$562,[20]LTM!$G$676:$G$840,[20]LTM!$G$1454:$G$1469</definedName>
    <definedName name="hn.MultByFXRates2" hidden="1">[20]LTM!$H$461:$H$477,[20]LTM!$H$480:$H$539,[20]LTM!$H$548:$H$667,[20]LTM!$H$676:$H$1266,[20]LTM!$H$1454:$H$1469</definedName>
    <definedName name="hn.MultByFXRates3" hidden="1">[20]LTM!$I$461:$I$477,[20]LTM!$I$480:$I$539,[20]LTM!$I$548:$I$667,[20]LTM!$I$676:$I$1266,[20]LTM!$I$1454:$I$1469</definedName>
    <definedName name="hn.MultbyFxrates4" hidden="1">[20]LTM!$J$461:$J$477,[20]LTM!$J$480:$J$539,[20]LTM!$J$548:$J$668,[20]LTM!$J$676:$J$1266,[20]LTM!$J$1454:$J$1461,[20]LTM!$J$1463:$J$1465,[20]LTM!$J$1468</definedName>
    <definedName name="hn.multbyfxrates5" hidden="1">[20]LTM!$L$461:$L$477,[20]LTM!$L$480:$L$539,[20]LTM!$L$548:$L$562,[20]LTM!$L$676:$L$840,[20]LTM!$L$1454:$L$1469</definedName>
    <definedName name="hn.multbyfxrates6" hidden="1">[20]LTM!$M$461:$M$477,[20]LTM!$M$480:$M$539,[20]LTM!$M$548:$M$668,[20]LTM!$M$676:$M$1266,[20]LTM!$M$1454:$M$1469</definedName>
    <definedName name="hn.multbyfxrates7" hidden="1">[20]LTM!$N$461:$N$477,[20]LTM!$N$480:$N$539,[20]LTM!$N$548:$N$667,[20]LTM!$N$676:$N$1266,[20]LTM!$N$1454:$N$1469</definedName>
    <definedName name="hn.MultByFXRatesBot1" hidden="1">[20]LTM!$G$676:$G$682,[20]LTM!$G$686,[20]LTM!$G$688:$G$694,[20]LTM!$G$699:$G$706,[20]LTM!$G$710:$G$714,[20]LTM!$G$717:$G$734,[20]LTM!$G$738,[20]LTM!$G$738,[20]LTM!$G$745:$G$751,[20]LTM!$G$840,[20]LTM!$G$1454:$G$1461,[20]LTM!$G$1468:$G$1469</definedName>
    <definedName name="hn.MultByFXRatesBot2" hidden="1">[20]LTM!$H$676:$H$682,[20]LTM!$H$686,[20]LTM!$H$688:$H$694,[20]LTM!$H$699:$H$706,[20]LTM!$H$710:$H$714,[20]LTM!$H$717:$H$734,[20]LTM!$H$738,[20]LTM!$H$745:$H$751,[20]LTM!$H$840,[20]LTM!$H$1266,[20]LTM!$H$1454:$H$1461,[20]LTM!$H$1468:$H$1469</definedName>
    <definedName name="hn.MultByFXRatesBot3" hidden="1">[20]LTM!$I$676:$I$682,[20]LTM!$I$686,[20]LTM!$I$688:$I$694,[20]LTM!$I$699:$I$706,[20]LTM!$I$710:$I$714,[20]LTM!$I$717:$I$734,[20]LTM!$I$738,[20]LTM!$I$745:$I$751,[20]LTM!$I$840,[20]LTM!$I$1266,[20]LTM!$I$1454:$I$1461,[20]LTM!$I$1468:$I$1469</definedName>
    <definedName name="hn.MultByFXRatesBot4" hidden="1">[20]LTM!$J$676:$J$682,[20]LTM!$J$686,[20]LTM!$J$688:$J$694,[20]LTM!$J$699:$J$706,[20]LTM!$J$710:$J$714,[20]LTM!$J$717:$J$734,[20]LTM!$J$738,[20]LTM!$J$745:$J$751,[20]LTM!$J$840,[20]LTM!$J$1266,[20]LTM!$J$1454:$J$1461,[20]LTM!$J$1463:$J$1465,[20]LTM!$J$1468</definedName>
    <definedName name="hn.MultByFXRatesBot5" hidden="1">[20]LTM!$L$676:$L$682,[20]LTM!$L$686,[20]LTM!$L$688:$L$694,[20]LTM!$L$699:$L$706,[20]LTM!$L$710:$L$714,[20]LTM!$L$717:$L$734,[20]LTM!$L$738,[20]LTM!$L$745:$L$751,[20]LTM!$L$837:$L$838,[20]LTM!$L$1454:$L$1458,[20]LTM!$L$1468:$L$1469</definedName>
    <definedName name="hn.MultByFXRatesBot6" hidden="1">[20]LTM!$M$676:$M$682,[20]LTM!$M$686,[20]LTM!$M$688:$M$694,[20]LTM!$M$699:$M$706,[20]LTM!$M$710:$M$714,[20]LTM!$M$717:$M$734,[20]LTM!$M$738,[20]LTM!$M$745:$M$751,[20]LTM!$M$837:$M$838,[20]LTM!$M$1454:$M$1458,[20]LTM!$M$1468:$M$1469</definedName>
    <definedName name="hn.MultByFXRatesBot7" hidden="1">[20]LTM!$N$676:$N$682,[20]LTM!$N$686,[20]LTM!$N$688:$N$694,[20]LTM!$N$699:$N$706,[20]LTM!$N$710:$N$714,[20]LTM!$N$717:$N$734,[20]LTM!$N$738,[20]LTM!$N$745:$N$751,[20]LTM!$N$837:$N$838,[20]LTM!$N$1454:$N$1458,[20]LTM!$N$1468:$N$1469</definedName>
    <definedName name="hn.MultByFXRatesTop1" hidden="1">[20]LTM!$G$461,[20]LTM!$G$463:$G$464,[20]LTM!$G$468:$G$469,[20]LTM!$G$473:$G$475,[20]LTM!$G$480,[20]LTM!$G$484:$G$485,[20]LTM!$G$490:$G$509,[20]LTM!$G$512,[20]LTM!$G$514:$G$518,[20]LTM!$G$525:$G$526,[20]LTM!$G$532:$G$537,[20]LTM!$G$560</definedName>
    <definedName name="hn.MultByFXRatesTop2" hidden="1">[20]LTM!$H$461,[20]LTM!$H$463:$H$464,[20]LTM!$H$468:$H$469,[20]LTM!$H$473:$H$475,[20]LTM!$H$480,[20]LTM!$H$484:$H$485,[20]LTM!$H$490:$H$509,[20]LTM!$H$512,[20]LTM!$H$514:$H$518,[20]LTM!$H$525:$H$526,[20]LTM!$H$532:$H$537,[20]LTM!$H$560,[20]LTM!$H$590:$H$591,[20]LTM!$H$614:$H$631,[20]LTM!$H$635:$H$636</definedName>
    <definedName name="hn.MultByFXRatesTop3" hidden="1">[20]LTM!$I$461,[20]LTM!$I$463:$I$464,[20]LTM!$I$468:$I$469,[20]LTM!$I$473:$I$475,[20]LTM!$I$480,[20]LTM!$I$484:$I$485,[20]LTM!$I$490:$I$509,[20]LTM!$I$512,[20]LTM!$I$514:$I$518,[20]LTM!$I$525:$I$526,[20]LTM!$I$532:$I$537,[20]LTM!$I$560,[20]LTM!$I$590:$I$591,[20]LTM!$I$614:$I$631,[20]LTM!$I$635:$I$636</definedName>
    <definedName name="hn.MultByFXRatesTop4" hidden="1">[20]LTM!$J$461,[20]LTM!$J$463:$J$464,[20]LTM!$J$468:$J$469,[20]LTM!$J$473:$J$475,[20]LTM!$J$480,[20]LTM!$J$484:$J$485,[20]LTM!$J$490:$J$509,[20]LTM!$J$512,[20]LTM!$J$514:$J$518,[20]LTM!$J$525:$J$526,[20]LTM!$J$532:$J$537,[20]LTM!$J$560,[20]LTM!$J$590:$J$591,[20]LTM!$J$614:$J$631,[20]LTM!$J$635:$J$636</definedName>
    <definedName name="hn.MultByFXRatesTop5" hidden="1">[20]LTM!$L$461,[20]LTM!$L$463:$L$464,[20]LTM!$L$468:$L$469,[20]LTM!$L$473:$L$475,[20]LTM!$L$480,[20]LTM!$L$484:$L$485,[20]LTM!$L$490:$L$509,[20]LTM!$L$512,[20]LTM!$L$514:$L$518,[20]LTM!$L$525:$L$526,[20]LTM!$L$532:$L$537,[20]LTM!$L$560</definedName>
    <definedName name="hn.MultByFXRatesTop6" hidden="1">[20]LTM!$M$461,[20]LTM!$M$463:$M$464,[20]LTM!$M$468:$M$469,[20]LTM!$M$473:$M$475,[20]LTM!$M$480,[20]LTM!$M$484:$M$485,[20]LTM!$M$490:$M$509,[20]LTM!$M$512,[20]LTM!$M$514:$M$518,[20]LTM!$M$525:$M$526,[20]LTM!$M$532:$M$537,[20]LTM!$M$560,[20]LTM!$M$590:$M$591,[20]LTM!$M$614:$M$631,[20]LTM!$M$635:$M$636</definedName>
    <definedName name="hn.MultByFXRatesTop7" hidden="1">[20]LTM!$N$461,[20]LTM!$N$463:$N$464,[20]LTM!$N$468:$N$469,[20]LTM!$N$473:$N$475,[20]LTM!$N$480,[20]LTM!$N$484:$N$485,[20]LTM!$N$490:$N$509,[20]LTM!$N$512,[20]LTM!$N$514:$N$518,[20]LTM!$N$525:$N$526,[20]LTM!$N$532:$N$537,[20]LTM!$N$560,[20]LTM!$N$590:$N$591,[20]LTM!$N$614:$N$631,[20]LTM!$N$635:$N$636</definedName>
    <definedName name="hn.NoUpload" hidden="1">0</definedName>
    <definedName name="hn.ObligorGrade" hidden="1">[35]Data!$C$15</definedName>
    <definedName name="hn.ParentName" hidden="1">[35]Data!$C$9</definedName>
    <definedName name="hn.ParentUCN" hidden="1">[35]Data!$C$6</definedName>
    <definedName name="hn.ParityCheck" hidden="1">[20]LTM!$G$757:$J$757</definedName>
    <definedName name="hn.PrivateEndMonth" hidden="1">[35]Data!$C$19</definedName>
    <definedName name="hn.PrivateLTM" hidden="1">[35]Data!$C$25</definedName>
    <definedName name="hn.PrivateLTMYear" hidden="1">[35]LTM!$N$454</definedName>
    <definedName name="hn.PrivateQuarter" hidden="1">[35]Data!$C$17</definedName>
    <definedName name="hn.PrivateYear" hidden="1">[35]Data!$C$18</definedName>
    <definedName name="hn.PrivateYearEnd" hidden="1">[35]Data!$C$26</definedName>
    <definedName name="hn.PublicFlag" hidden="1">[35]Data!$C$13</definedName>
    <definedName name="hn.ReviewDescription" hidden="1">[35]Data!$C$22</definedName>
    <definedName name="hn.ReviewID" hidden="1">[35]Data!$C$3</definedName>
    <definedName name="hn.ReviewYear" hidden="1">[35]Data!$C$7</definedName>
    <definedName name="hn.RolledForward" hidden="1">FALSE</definedName>
    <definedName name="hn.Segment" hidden="1">[35]Data!$C$10</definedName>
    <definedName name="hn.SegmentDesc" hidden="1">[35]Data!$C$23</definedName>
    <definedName name="hn.SegmentID" hidden="1">[35]Data!$C$4</definedName>
    <definedName name="hn.Ticker" hidden="1">[35]Data!$C$12</definedName>
    <definedName name="hn.UserLogin" hidden="1">[35]Data!$C$21</definedName>
    <definedName name="hn.USLast" hidden="1">[20]LTM!$F$456</definedName>
    <definedName name="hn.Version">"Version 3"</definedName>
    <definedName name="hn.YearLabel" hidden="1">#REF!</definedName>
    <definedName name="HORA">'[1]Otras inversiones'!#REF!</definedName>
    <definedName name="HspLogonApplication">"'PLANS'"</definedName>
    <definedName name="HspLogonDomain">"'NORTH_AMERICA'"</definedName>
    <definedName name="HspLogonServer">"'Essbase'"</definedName>
    <definedName name="HspLogonUserName">"'SBKNUT'"</definedName>
    <definedName name="I">[1]Acciones!#REF!</definedName>
    <definedName name="IADIYGDON">#REF!</definedName>
    <definedName name="IAR">#REF!</definedName>
    <definedName name="IARYPD">#REF!</definedName>
    <definedName name="ID">#REF!</definedName>
    <definedName name="ID_PAGE1">#REF!</definedName>
    <definedName name="ID_PAGE2">#REF!</definedName>
    <definedName name="IDXIRPTD">[56]mvacc!$A$1:$D$11</definedName>
    <definedName name="iii">'[1]Otras inversiones'!#REF!</definedName>
    <definedName name="IIMV">#REF!</definedName>
    <definedName name="IIMVCORACEROS__.">#REF!</definedName>
    <definedName name="ImportFile">#N/A</definedName>
    <definedName name="IMPRESION">'[1]Otras inversiones'!#REF!</definedName>
    <definedName name="IMPRESION1">'[1]Otras inversiones'!#REF!</definedName>
    <definedName name="IMVLADEHESA">#REF!</definedName>
    <definedName name="IMYE">#REF!</definedName>
    <definedName name="INCOME">#REF!</definedName>
    <definedName name="INDEM">#REF!</definedName>
    <definedName name="INDICADORES">[48]INDICADORES!$A$1:$R$79</definedName>
    <definedName name="Industry">#REF!</definedName>
    <definedName name="INDYCOMDES">#REF!</definedName>
    <definedName name="INGRESOS">[15]CMRESU99!#REF!</definedName>
    <definedName name="INGRESOSNG">#REF!</definedName>
    <definedName name="INGRESOSNG1">#REF!</definedName>
    <definedName name="INI">'[1]Otras inversiones'!#REF!</definedName>
    <definedName name="inject">#REF!</definedName>
    <definedName name="int.switch">#REF!</definedName>
    <definedName name="IntA">#REF!</definedName>
    <definedName name="IntAdj">#REF!</definedName>
    <definedName name="IntangAssets">#REF!</definedName>
    <definedName name="IntC">#REF!</definedName>
    <definedName name="interest">#REF!</definedName>
    <definedName name="IntExp">#REF!</definedName>
    <definedName name="IntInc">#REF!</definedName>
    <definedName name="IntT">#REF!</definedName>
    <definedName name="INUECON">#REF!</definedName>
    <definedName name="Inventories">#REF!</definedName>
    <definedName name="inventory98">#REF!</definedName>
    <definedName name="inverpem2">#REF!</definedName>
    <definedName name="inverperm2">#REF!</definedName>
    <definedName name="INVERSI">#REF!</definedName>
    <definedName name="InvestBook">#REF!</definedName>
    <definedName name="Investments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REUT" hidden="1">"c5471"</definedName>
    <definedName name="IQ_BV_EST" hidden="1">"c5624"</definedName>
    <definedName name="IQ_BV_EST_REUT" hidden="1">"c5403"</definedName>
    <definedName name="IQ_BV_HIGH_EST" hidden="1">"c5626"</definedName>
    <definedName name="IQ_BV_HIGH_EST_REUT" hidden="1">"c5405"</definedName>
    <definedName name="IQ_BV_LOW_EST" hidden="1">"c5627"</definedName>
    <definedName name="IQ_BV_LOW_EST_REUT" hidden="1">"c5406"</definedName>
    <definedName name="IQ_BV_MEDIAN_EST" hidden="1">"c5625"</definedName>
    <definedName name="IQ_BV_MEDIAN_EST_REUT" hidden="1">"c5404"</definedName>
    <definedName name="IQ_BV_NUM_EST" hidden="1">"c5628"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FFO_SHARE_SHARE_THOM" hidden="1">"c4005"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HARE_DIFF_THOM" hidden="1">"c5186"</definedName>
    <definedName name="IQ_EST_FFO_SHARE_SHARE_SURPRISE_PERCENT_THOM" hidden="1">"c5187"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HIGH_EST" hidden="1">"c419"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LOW_EST" hidden="1">"c420"</definedName>
    <definedName name="IQ_FFO_LOW_EST_REUT" hidden="1">"c3840"</definedName>
    <definedName name="IQ_FFO_LOW_EST_THOM" hidden="1">"c4002"</definedName>
    <definedName name="IQ_FFO_LOW_GUIDANCE" hidden="1">"c4224"</definedName>
    <definedName name="IQ_FFO_MEDIAN_EST" hidden="1">"c1665"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REUT" hidden="1">"c3841"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HARE_STDDEV_EST" hidden="1">"c4452"</definedName>
    <definedName name="IQ_FFO_STDDEV_EST" hidden="1">"c422"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40486.4789351852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39716.3977662037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0</definedName>
    <definedName name="IQRA22" hidden="1">"$A$23:$A$41"</definedName>
    <definedName name="IQRA28" hidden="1">"$A$29:$A$47"</definedName>
    <definedName name="IQRA33" hidden="1">"$A$34:$A$397"</definedName>
    <definedName name="IQRA5" hidden="1">"$A$6:$A$107"</definedName>
    <definedName name="IQRAA10" hidden="1">"$AA$11:$AA$261"</definedName>
    <definedName name="IQRAA11" hidden="1">"$AA$12:$AA$262"</definedName>
    <definedName name="IQRAB10" hidden="1">"$AB$11:$AB$263"</definedName>
    <definedName name="IQRAB11" hidden="1">"$AB$12:$AB$264"</definedName>
    <definedName name="IQRAC10" hidden="1">"$AC$11:$AC$262"</definedName>
    <definedName name="IQRAC11" hidden="1">"$AC$12:$AC$263"</definedName>
    <definedName name="IQRAF17" hidden="1">"$AF$18:$AF$269"</definedName>
    <definedName name="IQRB11" hidden="1">"$B$12:$B$2737"</definedName>
    <definedName name="IQRB20" hidden="1">"$B$21:$B$522"</definedName>
    <definedName name="IQRB5" hidden="1">"$B$6:$B$507"</definedName>
    <definedName name="IQRB52" hidden="1">"$B$53:$B$1311"</definedName>
    <definedName name="IQRB54" hidden="1">"$B$55:$B$1313"</definedName>
    <definedName name="IQRB7" hidden="1">"$B$8:$B$101"</definedName>
    <definedName name="IQRB8" hidden="1">"$B$9:$B$104"</definedName>
    <definedName name="IQRD2" hidden="1">"$D$3:$D$7"</definedName>
    <definedName name="IQRF15" hidden="1">"$F$16:$F$1778"</definedName>
    <definedName name="IQRF20" hidden="1">"$F$21:$F$1531"</definedName>
    <definedName name="IQRF6" hidden="1">"$F$7:$F$1260"</definedName>
    <definedName name="IQRJ20" hidden="1">"$J$21:$J$522"</definedName>
    <definedName name="IQRN20" hidden="1">"$N$21:$N$1531"</definedName>
    <definedName name="IQRT10" hidden="1">"$T$11:$T$262"</definedName>
    <definedName name="IQRU10" hidden="1">"$U$11:$U$262"</definedName>
    <definedName name="IQRV10" hidden="1">"$V$11:$V$262"</definedName>
    <definedName name="IQRV11" hidden="1">"$V$12:$V$263"</definedName>
    <definedName name="IQRW10" hidden="1">"$W$11:$W$262"</definedName>
    <definedName name="IQRW11" hidden="1">"$W$12:$W$263"</definedName>
    <definedName name="IQRX10" hidden="1">"$X$11:$X$262"</definedName>
    <definedName name="IQRX11" hidden="1">"$X$12:$X$263"</definedName>
    <definedName name="IQRY10" hidden="1">"$Y$11:$Y$262"</definedName>
    <definedName name="IQRY11" hidden="1">"$Y$12:$Y$263"</definedName>
    <definedName name="IQRZ10" hidden="1">"$Z$11:$Z$261"</definedName>
    <definedName name="IQRZ11" hidden="1">"$Z$12:$Z$262"</definedName>
    <definedName name="ir">[13]IARyPD!$A$1:$D$20</definedName>
    <definedName name="irass">#REF!</definedName>
    <definedName name="IRD">#REF!</definedName>
    <definedName name="IRPD3">#REF!</definedName>
    <definedName name="irt">#REF!</definedName>
    <definedName name="IsColHidden" hidden="1">FALSE</definedName>
    <definedName name="IsLTMColHidden" hidden="1">FALSE</definedName>
    <definedName name="Item1">#REF!</definedName>
    <definedName name="Item10">#REF!</definedName>
    <definedName name="Item2">#REF!</definedName>
    <definedName name="Item3">#REF!</definedName>
    <definedName name="Item4">#REF!</definedName>
    <definedName name="Item5">#REF!</definedName>
    <definedName name="Item6">#REF!</definedName>
    <definedName name="Item7">#REF!</definedName>
    <definedName name="Item8">#REF!</definedName>
    <definedName name="Item9">#REF!</definedName>
    <definedName name="ItemLabel1">#REF!</definedName>
    <definedName name="ItemLabel10">#REF!</definedName>
    <definedName name="ItemLabel2">#REF!</definedName>
    <definedName name="ItemLabel3">#REF!</definedName>
    <definedName name="ItemLabel4">#REF!</definedName>
    <definedName name="ItemLabel5">#REF!</definedName>
    <definedName name="ItemLabel6">#REF!</definedName>
    <definedName name="ItemLabel7">#REF!</definedName>
    <definedName name="ItemLabel8">#REF!</definedName>
    <definedName name="ItemLabel9">#REF!</definedName>
    <definedName name="jan96_0442_False" localSheetId="3">[21]!RFalseC3</definedName>
    <definedName name="jan96_0442_False">[21]!RFalseC3</definedName>
    <definedName name="janacct">#REF!</definedName>
    <definedName name="jancube">#REF!</definedName>
    <definedName name="janledger">#REF!</definedName>
    <definedName name="jj">#N/A</definedName>
    <definedName name="jklg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JOINAHILO">[43]HANDOUT!#REF!</definedName>
    <definedName name="JOINALAST">[43]HANDOUT!#REF!</definedName>
    <definedName name="JOINANAME">[43]HANDOUT!#REF!</definedName>
    <definedName name="JOINAPMV99">[43]HANDOUT!#REF!</definedName>
    <definedName name="JOINAPRICE">[43]HANDOUT!#REF!</definedName>
    <definedName name="JOINASHARES">[43]HANDOUT!#REF!</definedName>
    <definedName name="jul96_0442_False" localSheetId="3">[21]!RFalseC9</definedName>
    <definedName name="jul96_0442_False">[21]!RFalseC9</definedName>
    <definedName name="julacct">#REF!</definedName>
    <definedName name="julcube">#REF!</definedName>
    <definedName name="julledger">#REF!</definedName>
    <definedName name="jun96_0442_False" localSheetId="3">[21]!RFalseC8</definedName>
    <definedName name="jun96_0442_False">[21]!RFalseC8</definedName>
    <definedName name="junacct">#REF!</definedName>
    <definedName name="juncube">#REF!</definedName>
    <definedName name="junledger">#REF!</definedName>
    <definedName name="KENN_ING_BARR">[28]PROVI!$A$454:$AQ$455</definedName>
    <definedName name="KENN_ING_PROV">[28]PROVI!$B$165:$AQ$166</definedName>
    <definedName name="KENN_INV_PRES">[28]PROVI!$B$499:$AT$500</definedName>
    <definedName name="KENN_LOT_REDBS">[33]RREDES!$B$454:$AT$455</definedName>
    <definedName name="KENN_LOT_REDSB">[33]PROVI!$B$681:$AT$682</definedName>
    <definedName name="KENN_PORY_APROB">[28]PROVI!$B$290:$AQ$291</definedName>
    <definedName name="KENN_PROY_APROB">[28]PROVI!$B$290:$AQ$291</definedName>
    <definedName name="KENN_PROY_EJEC">[28]PROVI!$B$332:$AQ$333</definedName>
    <definedName name="KENN_PROY_EJECU">[28]PROVI!$B$373:$AQ$374</definedName>
    <definedName name="KENN_PROY_PEND">[28]PROVI!$A$207:$AQ$208</definedName>
    <definedName name="KENN_PROY_TERM">[28]PROVI!$B$248:$AQ$249</definedName>
    <definedName name="kk">#N/A</definedName>
    <definedName name="KNT1999Print">#REF!</definedName>
    <definedName name="KY">#REF!</definedName>
    <definedName name="KY_PAGE1">#REF!</definedName>
    <definedName name="KY_PAGE2">#REF!</definedName>
    <definedName name="KY_PAGE3">#REF!</definedName>
    <definedName name="lastdebt">#REF!</definedName>
    <definedName name="lastpref">#REF!</definedName>
    <definedName name="LastUpdate">#REF!</definedName>
    <definedName name="LatestFYE">#REF!</definedName>
    <definedName name="lcs">#REF!</definedName>
    <definedName name="LEDGERID">#REF!</definedName>
    <definedName name="LFQ">#REF!</definedName>
    <definedName name="LFY">#REF!</definedName>
    <definedName name="Line">"______"</definedName>
    <definedName name="LIQFUSTRA">#REF!</definedName>
    <definedName name="LK_Month">[36]Proj!$K$2:$L$13</definedName>
    <definedName name="lkj">#REF!</definedName>
    <definedName name="ll">#N/A</definedName>
    <definedName name="LMForecast">[57]Menu!#REF!</definedName>
    <definedName name="Load">#REF!</definedName>
    <definedName name="LocalGoal">#REF!</definedName>
    <definedName name="LocalShare">#REF!</definedName>
    <definedName name="look">#REF!</definedName>
    <definedName name="look1">#REF!</definedName>
    <definedName name="lookup">#REF!</definedName>
    <definedName name="LowDate">#REF!</definedName>
    <definedName name="LowPrice">#REF!</definedName>
    <definedName name="ls02.Selected">[58]PIGEON5!#REF!</definedName>
    <definedName name="LTC">[59]IS!$C$7</definedName>
    <definedName name="LTEPSGrowth">#REF!</definedName>
    <definedName name="LTM">#REF!</definedName>
    <definedName name="LTMCapEx">#REF!</definedName>
    <definedName name="LTMCashFlow">#REF!</definedName>
    <definedName name="LTMEBIT">#REF!</definedName>
    <definedName name="LTMEBITDA">#REF!</definedName>
    <definedName name="LTMGrossProfit">#REF!</definedName>
    <definedName name="LTMNetInc">#REF!</definedName>
    <definedName name="LTMOther1">#REF!</definedName>
    <definedName name="LTMOther2">#REF!</definedName>
    <definedName name="LTMOther3">#REF!</definedName>
    <definedName name="LTMRevenues">#REF!</definedName>
    <definedName name="LTMShares">#REF!</definedName>
    <definedName name="LUZ">[60]CDV!$A$1:$D$13</definedName>
    <definedName name="MA">#REF!</definedName>
    <definedName name="MA_PAGE1">#REF!</definedName>
    <definedName name="MACRO">'[1]Otras inversiones'!#REF!</definedName>
    <definedName name="make">#REF!</definedName>
    <definedName name="MakeDate">35653.7651731481</definedName>
    <definedName name="mar96_0442_False" localSheetId="3">[21]!RFalseC5</definedName>
    <definedName name="mar96_0442_False">[21]!RFalseC5</definedName>
    <definedName name="maracct">#REF!</definedName>
    <definedName name="marcube">#REF!</definedName>
    <definedName name="marg1">#REF!</definedName>
    <definedName name="marg2">#REF!</definedName>
    <definedName name="marg3">#REF!</definedName>
    <definedName name="marg4">#REF!</definedName>
    <definedName name="Margin">'[3]3a'!#REF!</definedName>
    <definedName name="margin2">[2]Model!#REF!</definedName>
    <definedName name="margin3">[2]Model!#REF!</definedName>
    <definedName name="margin4">[2]Model!#REF!</definedName>
    <definedName name="margin5">[2]Model!#REF!</definedName>
    <definedName name="margins1">[61]Model!$K$222:$T$222,[61]Model!$K$229:$T$229,[61]Model!$K$236:$T$236,[61]Model!#REF!,[61]Model!#REF!,[61]Model!$K$268:$T$268</definedName>
    <definedName name="market">#REF!</definedName>
    <definedName name="market2">#REF!</definedName>
    <definedName name="MarketCap">#REF!</definedName>
    <definedName name="marledger">#REF!</definedName>
    <definedName name="MATrig">#REF!</definedName>
    <definedName name="MAVC">#REF!</definedName>
    <definedName name="MAY.NOV">#REF!</definedName>
    <definedName name="may96_0442_False" localSheetId="3">[21]!RFalseC7</definedName>
    <definedName name="may96_0442_False">[21]!RFalseC7</definedName>
    <definedName name="mayacct">#REF!</definedName>
    <definedName name="maycube">#REF!</definedName>
    <definedName name="mayledger">#REF!</definedName>
    <definedName name="MAYOR.OCT">#REF!</definedName>
    <definedName name="me">"Button 5"</definedName>
    <definedName name="Median1">#REF!</definedName>
    <definedName name="Median2">#REF!</definedName>
    <definedName name="Median3">#REF!</definedName>
    <definedName name="Median4">#REF!</definedName>
    <definedName name="Median5">#REF!</definedName>
    <definedName name="Median6">#REF!</definedName>
    <definedName name="Median7">#REF!</definedName>
    <definedName name="Median8">#REF!</definedName>
    <definedName name="Median9">#REF!</definedName>
    <definedName name="MENSAJE">'[1]Otras inversiones'!#REF!</definedName>
    <definedName name="MENU0">'[1]Otras inversiones'!#REF!</definedName>
    <definedName name="MENU1">'[1]Otras inversiones'!#REF!</definedName>
    <definedName name="MENU1A">#REF!</definedName>
    <definedName name="MENU3">#REF!</definedName>
    <definedName name="MENU4">'[1]Otras inversiones'!#REF!</definedName>
    <definedName name="MENU5">[1]Acciones!#REF!</definedName>
    <definedName name="MEXT">#REF!</definedName>
    <definedName name="mfee">#REF!</definedName>
    <definedName name="mgmt">#REF!</definedName>
    <definedName name="MI">#REF!</definedName>
    <definedName name="MI_PAGE1">#REF!</definedName>
    <definedName name="MI_PAGE2">#REF!</definedName>
    <definedName name="MI_PAGE3">#REF!</definedName>
    <definedName name="MIA">#REF!</definedName>
    <definedName name="MillSen">[42]Sensitivities!$B$20</definedName>
    <definedName name="MillVar">[51]Sensitivities!$B$24</definedName>
    <definedName name="MIN_CON">[28]PROVI!$AR$3</definedName>
    <definedName name="MIN_RED">[28]PROVI!$AQ$3</definedName>
    <definedName name="MinCash">[34]LBO!$F$7</definedName>
    <definedName name="MineVar">[51]Sensitivities!$B$23</definedName>
    <definedName name="MinInt">#REF!</definedName>
    <definedName name="MinIntInc">#REF!</definedName>
    <definedName name="MinIntMarket">#REF!</definedName>
    <definedName name="MIT">#REF!</definedName>
    <definedName name="Mkt">#REF!</definedName>
    <definedName name="MktLocal">#REF!</definedName>
    <definedName name="MktNatl">#REF!</definedName>
    <definedName name="mktrev">#REF!</definedName>
    <definedName name="MLM">[36]Cover!$D$21</definedName>
    <definedName name="mm">#N/A</definedName>
    <definedName name="MMTicker">#REF!</definedName>
    <definedName name="MONEXT">#REF!</definedName>
    <definedName name="MonitorRow">1</definedName>
    <definedName name="Month">#REF!</definedName>
    <definedName name="MOREASS">#REF!</definedName>
    <definedName name="Mountain">[62]Control!$C$3</definedName>
    <definedName name="mrk">"tkr_6"</definedName>
    <definedName name="MT">#REF!</definedName>
    <definedName name="MT_PAGE1">#REF!</definedName>
    <definedName name="MT_PAGE2">#REF!</definedName>
    <definedName name="Mticker">[40]TEV!$C$9</definedName>
    <definedName name="mult">#REF!</definedName>
    <definedName name="MVACC">#REF!</definedName>
    <definedName name="MW">#REF!</definedName>
    <definedName name="myt">#N/A</definedName>
    <definedName name="N">'[36]TXI model'!$C$2</definedName>
    <definedName name="N_CA">#REF!</definedName>
    <definedName name="N_TX">#REF!</definedName>
    <definedName name="NA">"NA   "</definedName>
    <definedName name="NACIONAL">#REF!</definedName>
    <definedName name="Name">'[34]&lt;&lt; COVER &gt;&gt;'!$B$17</definedName>
    <definedName name="names">#REF!</definedName>
    <definedName name="NatlGoal">#REF!</definedName>
    <definedName name="NatlShare">#REF!</definedName>
    <definedName name="NC">#REF!</definedName>
    <definedName name="NC_PAGE1">#REF!</definedName>
    <definedName name="NC_PAGE2">#REF!</definedName>
    <definedName name="NC_PAGE3">#REF!</definedName>
    <definedName name="NCA_PAGE1">#REF!</definedName>
    <definedName name="NCA_PAGE2">#REF!</definedName>
    <definedName name="ND">#REF!</definedName>
    <definedName name="ND_PAGE1">#REF!</definedName>
    <definedName name="ND_PAGE2">#REF!</definedName>
    <definedName name="NE">#REF!</definedName>
    <definedName name="NE_PAGE1">#REF!</definedName>
    <definedName name="NE_PAGE2">#REF!</definedName>
    <definedName name="NE_PAGE3">#REF!</definedName>
    <definedName name="Net_Income_from_Operations" localSheetId="3">[21]!MoveTo</definedName>
    <definedName name="Net_Income_from_Operations">[21]!MoveTo</definedName>
    <definedName name="NetDebtBook">#REF!</definedName>
    <definedName name="NetDebtEBITDA">#REF!</definedName>
    <definedName name="NetDebtEnt">#REF!</definedName>
    <definedName name="NetInc">#REF!</definedName>
    <definedName name="NetIncGrowth">#REF!</definedName>
    <definedName name="NetIncMargin">#REF!</definedName>
    <definedName name="NetPPE98">#REF!</definedName>
    <definedName name="NetRev">[39]Olap!$B$34</definedName>
    <definedName name="new" hidden="1">{"Acq_matrix",#N/A,FALSE,"Acquisition Matrix"}</definedName>
    <definedName name="Newbuilds">#REF!</definedName>
    <definedName name="NextQtr">#REF!</definedName>
    <definedName name="NH">#REF!</definedName>
    <definedName name="NH_PAGE1">#REF!</definedName>
    <definedName name="nhu" hidden="1">{"p92043",#N/A,FALSE,"ProForma";"p92044",#N/A,FALSE,"ProForma"}</definedName>
    <definedName name="NIC">#REF!</definedName>
    <definedName name="NILTMA">#REF!</definedName>
    <definedName name="NILTMT">#REF!</definedName>
    <definedName name="NIYear1A">#REF!</definedName>
    <definedName name="NIYear1T">#REF!</definedName>
    <definedName name="NIYear2A">#REF!</definedName>
    <definedName name="NIYear2T">#REF!</definedName>
    <definedName name="NJ">#REF!</definedName>
    <definedName name="NJ_PAGE1">#REF!</definedName>
    <definedName name="nji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NM">#REF!</definedName>
    <definedName name="NM_PAGE1">#REF!</definedName>
    <definedName name="nn">#N/A</definedName>
    <definedName name="NNNNN">'[1]Otras inversiones'!#REF!</definedName>
    <definedName name="Nombre">#REF!</definedName>
    <definedName name="NonOpExp">#REF!</definedName>
    <definedName name="notes">#REF!</definedName>
    <definedName name="nov96_0442_False" localSheetId="3">[21]!RFalseC13</definedName>
    <definedName name="nov96_0442_False">[21]!RFalseC13</definedName>
    <definedName name="novacct">#REF!</definedName>
    <definedName name="novcube">#REF!</definedName>
    <definedName name="novledger">#REF!</definedName>
    <definedName name="NPROY">[63]PROVI!$B$633:$AM$634</definedName>
    <definedName name="npv_comparables">#REF!</definedName>
    <definedName name="NTX_PAGE1">#REF!</definedName>
    <definedName name="NTX_PAGE2">#REF!</definedName>
    <definedName name="NTX_PAGE3">#REF!</definedName>
    <definedName name="NTX_PAGE4">#REF!</definedName>
    <definedName name="Number">#REF!</definedName>
    <definedName name="NV">#REF!</definedName>
    <definedName name="NV_PAGE1">#REF!</definedName>
    <definedName name="NvsASD">"V2000-09-30"</definedName>
    <definedName name="NvsAutoDrillOk">"VN"</definedName>
    <definedName name="NvsElapsedTime">0.00101562499912689</definedName>
    <definedName name="NvsEndTime">37284.7266563657</definedName>
    <definedName name="NvsEndTime2">36817.3876641204</definedName>
    <definedName name="NvsInstSpec">"%"</definedName>
    <definedName name="NvsLayoutType">"M3"</definedName>
    <definedName name="NvsNplSpec">"%,X,RZF..,CZF.."</definedName>
    <definedName name="NvsPanelEffdt">"V1998-11-22"</definedName>
    <definedName name="NvsPanelSetid">"VNSC"</definedName>
    <definedName name="NvsReqBU">"V308"</definedName>
    <definedName name="NvsReqBUOnly">"VY"</definedName>
    <definedName name="NvsTransLed">"VN"</definedName>
    <definedName name="NvsTreeASD">"V2000-09-30"</definedName>
    <definedName name="NvsValTbl.ACCOUNT">"GL_ACCOUNT_TBL"</definedName>
    <definedName name="NWC">#REF!</definedName>
    <definedName name="NWCMargin">#REF!</definedName>
    <definedName name="OBS_Data_Col" hidden="1">[20]MAIN!$M$1</definedName>
    <definedName name="ocase">#REF!</definedName>
    <definedName name="Oct4Cst">'[3]3a'!#REF!</definedName>
    <definedName name="oct96_0442_False" localSheetId="3">[21]!RFalseC12</definedName>
    <definedName name="oct96_0442_False">[21]!RFalseC12</definedName>
    <definedName name="octacct">#REF!</definedName>
    <definedName name="octcube">#REF!</definedName>
    <definedName name="octledger">#REF!</definedName>
    <definedName name="OCXC">#REF!</definedName>
    <definedName name="OCXC2">#REF!</definedName>
    <definedName name="ocxc22">[13]ocxc!$A$1:$D$17</definedName>
    <definedName name="OCXP">#REF!</definedName>
    <definedName name="OCXP2">#REF!</definedName>
    <definedName name="ocxp3">[13]ocxp!$A$1:$D$11</definedName>
    <definedName name="OfferPrice">[34]LBO!$L$12</definedName>
    <definedName name="OK" hidden="1">{#N/A,#N/A,FALSE,"Cover";#N/A,#N/A,FALSE,"LUMI";#N/A,#N/A,FALSE,"COMD";#N/A,#N/A,FALSE,"Valuation";#N/A,#N/A,FALSE,"Assumptions";#N/A,#N/A,FALSE,"Pooling";#N/A,#N/A,FALSE,"BalanceSheet"}</definedName>
    <definedName name="OldFormat">#REF!</definedName>
    <definedName name="ON">#REF!</definedName>
    <definedName name="one">#REF!</definedName>
    <definedName name="OO">[64]BALANCE!$A$1:$D$65536</definedName>
    <definedName name="op">#REF!</definedName>
    <definedName name="OPCASE">[34]PROJECTIONS!$D$7</definedName>
    <definedName name="operexp">#REF!</definedName>
    <definedName name="opex">#REF!</definedName>
    <definedName name="OPTION">[65]Summ!#REF!</definedName>
    <definedName name="OptionPrice">#REF!</definedName>
    <definedName name="Options">#REF!</definedName>
    <definedName name="OptionsTrig">#REF!</definedName>
    <definedName name="OR">#REF!</definedName>
    <definedName name="OR_PAGE1">#REF!</definedName>
    <definedName name="OR_PAGE2">#REF!</definedName>
    <definedName name="OreSen">[42]Sensitivities!$B$18</definedName>
    <definedName name="Other">'[3]3b'!#REF!</definedName>
    <definedName name="Other_opex">[66]Sensitivities!#REF!</definedName>
    <definedName name="OtherA">#REF!</definedName>
    <definedName name="OtherLabel1">#REF!</definedName>
    <definedName name="OtherLabel2">#REF!</definedName>
    <definedName name="OtherLabel3">#REF!</definedName>
    <definedName name="OtherOpExp">#REF!</definedName>
    <definedName name="OtherRiskPremium">#REF!</definedName>
    <definedName name="OtherT">#REF!</definedName>
    <definedName name="otract">#REF!</definedName>
    <definedName name="otro">'[48]ESTADOS FINANCIEROS'!$A$6:$E$61</definedName>
    <definedName name="OTROING">#REF!</definedName>
    <definedName name="OTROSING">#REF!</definedName>
    <definedName name="Over">#REF!</definedName>
    <definedName name="Overhead">#REF!</definedName>
    <definedName name="owner">#REF!</definedName>
    <definedName name="P.Assumptions">#REF!</definedName>
    <definedName name="P.Backup">#REF!</definedName>
    <definedName name="P.BalanceSheet">#REF!</definedName>
    <definedName name="P.Base">#REF!</definedName>
    <definedName name="P.CashFlow">#REF!</definedName>
    <definedName name="P.CloseBalSheet">#REF!</definedName>
    <definedName name="P.ControlPanel">#REF!</definedName>
    <definedName name="P.Cover">#REF!</definedName>
    <definedName name="P.dcf">#REF!</definedName>
    <definedName name="P.Debt">#REF!</definedName>
    <definedName name="P.IncomeStmt">#REF!</definedName>
    <definedName name="P.Inputs">#REF!</definedName>
    <definedName name="P.IntRates">#REF!</definedName>
    <definedName name="p.ratio">#REF!</definedName>
    <definedName name="P.Returns">#REF!</definedName>
    <definedName name="PAGE_5">#REF!</definedName>
    <definedName name="PAGE_6">#REF!</definedName>
    <definedName name="Page_One">'[67]OM Model (base)'!$B$2:'[67]OM Model (base)'!#REF!</definedName>
    <definedName name="Page_Summary">'[67]OM Model (base)'!$R$147:'[67]OM Model (base)'!#REF!</definedName>
    <definedName name="Page_Three">'[67]OM Model (base)'!$B$116:'[67]OM Model (base)'!$P$168</definedName>
    <definedName name="Page_Two">'[67]OM Model (base)'!$B$48:'[67]OM Model (base)'!$Q$114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Num">#REF!</definedName>
    <definedName name="paige">#REF!</definedName>
    <definedName name="PALM_ING_PROV">[63]PROVI!$B$633:$AM$634</definedName>
    <definedName name="PALM_LOT_REDSB">[63]PROVI!$B$1063:$AM$1064</definedName>
    <definedName name="PALM_PROY_APROB">[63]PROVI!$B$787:$AM$788</definedName>
    <definedName name="PALM_PROY_EJEC">[63]PROVI!$B$888:$AM$889</definedName>
    <definedName name="PALM_PROY_EJECU">[63]PROVI!$B$839:$AM$840</definedName>
    <definedName name="PALM_PROY_PEND">[63]PROVI!$B$688:$AM$689</definedName>
    <definedName name="PALM_PROY_TERM">[63]PROVI!$B$737:$AM$738</definedName>
    <definedName name="Pam">#N/A</definedName>
    <definedName name="part">#REF!</definedName>
    <definedName name="PARTEX">#REF!</definedName>
    <definedName name="partic">#REF!</definedName>
    <definedName name="PATRIM">#REF!</definedName>
    <definedName name="Paydown">#REF!</definedName>
    <definedName name="PB">#REF!</definedName>
    <definedName name="PBV">#REF!</definedName>
    <definedName name="pctwkhigh">#REF!</definedName>
    <definedName name="PDLT">#REF!</definedName>
    <definedName name="PDLT2">#REF!</definedName>
    <definedName name="pdt">#REF!</definedName>
    <definedName name="PELTM">#REF!</definedName>
    <definedName name="percent52">#REF!</definedName>
    <definedName name="percent52w">#REF!</definedName>
    <definedName name="PercVar01">#REF!</definedName>
    <definedName name="PercVar02">#REF!</definedName>
    <definedName name="PercVar03">#REF!</definedName>
    <definedName name="PercVar04">#REF!</definedName>
    <definedName name="PERIOD">#REF!</definedName>
    <definedName name="PERIODD">#REF!</definedName>
    <definedName name="PESOS">#REF!</definedName>
    <definedName name="PFO">#REF!</definedName>
    <definedName name="PFQ">#REF!</definedName>
    <definedName name="PIK">'[37]GCOM LBO'!$H$35</definedName>
    <definedName name="PIKTERM">#REF!</definedName>
    <definedName name="PIKTERM1">#REF!</definedName>
    <definedName name="PitchDate">[44]PE!$H$8</definedName>
    <definedName name="pl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oliticalRiskPremium">#REF!</definedName>
    <definedName name="pooo" hidden="1">{#N/A,#N/A,TRUE,"lawa";#N/A,#N/A,TRUE,"brazil";#N/A,#N/A,TRUE,"argentina";#N/A,#N/A,TRUE,"mexico";#N/A,#N/A,TRUE,"colombia";#N/A,#N/A,TRUE,"cent amer";#N/A,#N/A,TRUE,"venezuela";#N/A,#N/A,TRUE,"caribbean";#N/A,#N/A,TRUE,"HQ"}</definedName>
    <definedName name="PORTADA">'[1]Otras inversiones'!#REF!</definedName>
    <definedName name="PPC">[50]Resumen!$B$66</definedName>
    <definedName name="PPCV">[50]Resumen!$B$70</definedName>
    <definedName name="PPV">[50]Resumen!$B$67</definedName>
    <definedName name="PPVV">[50]Resumen!$B$71</definedName>
    <definedName name="Pref_Space">#REF!</definedName>
    <definedName name="PrefA">#REF!</definedName>
    <definedName name="PrefDivPaid">#REF!</definedName>
    <definedName name="Preferred">#REF!</definedName>
    <definedName name="PrefPrice1">#REF!</definedName>
    <definedName name="PrefPrice2">#REF!</definedName>
    <definedName name="PrefShares1">#REF!</definedName>
    <definedName name="PrefShares2">#REF!</definedName>
    <definedName name="PrefT">#REF!</definedName>
    <definedName name="PREGUNTA">'[1]Otras inversiones'!#REF!</definedName>
    <definedName name="Prem1">#REF!</definedName>
    <definedName name="Prem2">#REF!</definedName>
    <definedName name="Prem3">#REF!</definedName>
    <definedName name="Prem4">#REF!</definedName>
    <definedName name="Prem5">#REF!</definedName>
    <definedName name="Premium">#REF!</definedName>
    <definedName name="PremTrig">#REF!</definedName>
    <definedName name="PretaxInc">#REF!</definedName>
    <definedName name="PretaxIncMargin">#REF!</definedName>
    <definedName name="PretaxItems1">#REF!</definedName>
    <definedName name="PretaxItems2">#REF!</definedName>
    <definedName name="PretaxItems3">#REF!</definedName>
    <definedName name="PretaxItems4">#REF!</definedName>
    <definedName name="Price">'[34]&lt;&lt; COVER &gt;&gt;'!$E$37</definedName>
    <definedName name="Price_____of_52_Week_High">#REF!</definedName>
    <definedName name="price4">[2]Sensetivities!#REF!</definedName>
    <definedName name="PriceA">#REF!</definedName>
    <definedName name="PriceDate">#REF!</definedName>
    <definedName name="PriceM">#REF!</definedName>
    <definedName name="Prices">#REF!</definedName>
    <definedName name="PriceSen">[42]Sensitivities!$B$16</definedName>
    <definedName name="PriceT">#REF!</definedName>
    <definedName name="PriForecastMonth">#REF!</definedName>
    <definedName name="PRIMER">#REF!</definedName>
    <definedName name="prive4">[2]Sensetivities!#REF!</definedName>
    <definedName name="PriYr">#REF!</definedName>
    <definedName name="Pro_forma_for_COMSAT">"COMSAT"</definedName>
    <definedName name="PROBLEMA">'[1]Otras inversiones'!#REF!</definedName>
    <definedName name="Proceeds">#REF!</definedName>
    <definedName name="profit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1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ImportExport.ImportFile">#N/A</definedName>
    <definedName name="ProImportExport.SaveNewFile">#N/A</definedName>
    <definedName name="project">'[68]&lt;&lt;Cover&gt;&gt;'!$B$12</definedName>
    <definedName name="PROMOTE">#REF!</definedName>
    <definedName name="Proyectos">#REF!</definedName>
    <definedName name="pRUEBA">#REF!</definedName>
    <definedName name="Prueva" hidden="1">{#N/A,#N/A,FALSE,"Aging Summary";#N/A,#N/A,FALSE,"Ratio Analysis";#N/A,#N/A,FALSE,"Test 120 Day Accts";#N/A,#N/A,FALSE,"Tickmarks"}</definedName>
    <definedName name="PTBV">#REF!</definedName>
    <definedName name="PurchTrig">#REF!</definedName>
    <definedName name="PVOther">#REF!</definedName>
    <definedName name="PYG">[48]PYGANALISIS!$A$1:$R$51</definedName>
    <definedName name="q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a">#N/A</definedName>
    <definedName name="qazx">#N/A</definedName>
    <definedName name="Qtr">#REF!</definedName>
    <definedName name="QuickRatio">#REF!</definedName>
    <definedName name="qwer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sax">#N/A</definedName>
    <definedName name="qwsderf" hidden="1">{"p92043",#N/A,FALSE,"ProForma";"p92044",#N/A,FALSE,"ProForma"}</definedName>
    <definedName name="r.BSAssets" hidden="1">[20]DropZone!$B$58:$I$74</definedName>
    <definedName name="r.BSEquity" hidden="1">[20]DropZone!$B$110:$I$118</definedName>
    <definedName name="r.BSLiabilities" hidden="1">[20]DropZone!$B$75:$I$109</definedName>
    <definedName name="r.CashFlow" hidden="1">#REF!</definedName>
    <definedName name="r.ISGrossProfit" hidden="1">[20]DropZone!$B$2:$I$18</definedName>
    <definedName name="r.ISInterest" hidden="1">[20]DropZone!$B$19:$I$46</definedName>
    <definedName name="r.ISNetIncome" hidden="1">[20]DropZone!$B$47:$I$57</definedName>
    <definedName name="r.Leverage" hidden="1">#REF!</definedName>
    <definedName name="r.Liquidity" hidden="1">#REF!</definedName>
    <definedName name="r.LTMInterim" hidden="1">[20]LTM!$AA$1:$AD$65536</definedName>
    <definedName name="r.Market" hidden="1">#REF!</definedName>
    <definedName name="r.Miscellaneous" hidden="1">[20]DropZone!$B$119:$I$148</definedName>
    <definedName name="r.Profitability" hidden="1">#REF!</definedName>
    <definedName name="r.Summary" hidden="1">#REF!</definedName>
    <definedName name="ra">#N/A</definedName>
    <definedName name="RADIO">'[49]Financial Model'!#REF!</definedName>
    <definedName name="RAFA_ING_BARR">[28]PROVI!$B$424:$AQ$425</definedName>
    <definedName name="RAFA_ING_PROV">[28]PROVI!$B$135:$AQ$136</definedName>
    <definedName name="RAFA_INV_PRES">[28]PROVI!$B$468:$AT$469</definedName>
    <definedName name="RAFA_LOT_REDBS">[33]PROVI!$B$651:$AQ$652</definedName>
    <definedName name="RAFA_LOT_REDSB">[33]RREDES!$B$424:$AT$425</definedName>
    <definedName name="RAFA_PROY_APROB">[28]PROVI!$B$260:$AQ$261</definedName>
    <definedName name="RAFA_PROY_EJEC">[28]PROVI!$B$302:$AQ$303</definedName>
    <definedName name="RAFA_PROY_EJECU">[28]PROVI!$B$343:$AQ$344</definedName>
    <definedName name="RAFA_PROY_PEND">[28]PROVI!$B$177:$AQ$178</definedName>
    <definedName name="RAFA_PROY_TERM">[28]PROVI!$B$218:$AQ$219</definedName>
    <definedName name="RANGEXX">#REF!,#REF!,#REF!,#REF!,#REF!,#REF!,#REF!,#REF!,#REF!,#REF!,#REF!,#REF!,#REF!</definedName>
    <definedName name="rate">#REF!</definedName>
    <definedName name="rateinput">#REF!</definedName>
    <definedName name="RatingCube">#REF!</definedName>
    <definedName name="RatingsCube">#REF!</definedName>
    <definedName name="Ratio">#REF!</definedName>
    <definedName name="RB">'[3]3b'!#REF!</definedName>
    <definedName name="rco">#REF!</definedName>
    <definedName name="rd">#N/A</definedName>
    <definedName name="rDateCheck">#REF!</definedName>
    <definedName name="RDMargin">#REF!</definedName>
    <definedName name="re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Recap" hidden="1">[20]MAIN!$T$31</definedName>
    <definedName name="red">#N/A</definedName>
    <definedName name="Ref_1">#REF!</definedName>
    <definedName name="Ref_10">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16">#REF!</definedName>
    <definedName name="Ref_17">#REF!</definedName>
    <definedName name="Ref_18">#REF!</definedName>
    <definedName name="Ref_19">#REF!</definedName>
    <definedName name="Ref_2">#REF!</definedName>
    <definedName name="Ref_20">#REF!</definedName>
    <definedName name="Ref_21">#REF!</definedName>
    <definedName name="Ref_22">#REF!</definedName>
    <definedName name="Ref_23">#REF!</definedName>
    <definedName name="Ref_24">#REF!</definedName>
    <definedName name="Ref_25">#REF!</definedName>
    <definedName name="Ref_26">'[69]Cédula principal - M.Constante'!#REF!</definedName>
    <definedName name="Ref_27">#REF!</definedName>
    <definedName name="Ref_28">#REF!</definedName>
    <definedName name="Ref_29">'[70]Mvmto previo'!#REF!</definedName>
    <definedName name="Ref_3">#REF!</definedName>
    <definedName name="Ref_30">#REF!</definedName>
    <definedName name="Ref_31">#REF!</definedName>
    <definedName name="Ref_32">#REF!</definedName>
    <definedName name="Ref_33">#REF!</definedName>
    <definedName name="Ref_34">#REF!</definedName>
    <definedName name="Ref_35">#REF!</definedName>
    <definedName name="Ref_36">#REF!</definedName>
    <definedName name="Ref_37">#REF!</definedName>
    <definedName name="Ref_38">#REF!</definedName>
    <definedName name="Ref_39">#REF!</definedName>
    <definedName name="Ref_4">#REF!</definedName>
    <definedName name="Ref_40">#REF!</definedName>
    <definedName name="Ref_41">#REF!</definedName>
    <definedName name="Ref_42">#REF!</definedName>
    <definedName name="Ref_43">'[70]Mvmto previo'!#REF!</definedName>
    <definedName name="Ref_44">#REF!</definedName>
    <definedName name="Ref_45">#REF!</definedName>
    <definedName name="Ref_46">#REF!</definedName>
    <definedName name="Ref_47">#REF!</definedName>
    <definedName name="Ref_48">#REF!</definedName>
    <definedName name="Ref_49">#REF!</definedName>
    <definedName name="Ref_5">#REF!</definedName>
    <definedName name="Ref_50">#REF!</definedName>
    <definedName name="Ref_51">#REF!</definedName>
    <definedName name="Ref_52">'[70]Mvmto previo'!#REF!</definedName>
    <definedName name="Ref_6">#REF!</definedName>
    <definedName name="Ref_7">#REF!</definedName>
    <definedName name="Ref_8">#REF!</definedName>
    <definedName name="Ref_9">#REF!</definedName>
    <definedName name="Refin">#REF!</definedName>
    <definedName name="RefinTrig">#REF!</definedName>
    <definedName name="REI">#REF!</definedName>
    <definedName name="Rent">#REF!</definedName>
    <definedName name="RENTA_EXENTA">#REF!</definedName>
    <definedName name="REPAY">#REF!</definedName>
    <definedName name="Reportable">#REF!</definedName>
    <definedName name="ReportEPS">#REF!</definedName>
    <definedName name="ReportEPSLTM">#REF!</definedName>
    <definedName name="ReportNetInc">#REF!</definedName>
    <definedName name="ReportPELTM">#REF!</definedName>
    <definedName name="RepurchShares">#REF!</definedName>
    <definedName name="RERE">[29]PROVI!$B$2:$AN$210</definedName>
    <definedName name="ResearchSource">#REF!</definedName>
    <definedName name="RESERV">#REF!</definedName>
    <definedName name="rest">#REF!</definedName>
    <definedName name="RESUMEN">[71]EMGESA!#REF!</definedName>
    <definedName name="RETDT">#REF!</definedName>
    <definedName name="RETURN">#REF!</definedName>
    <definedName name="RETURNS">#REF!</definedName>
    <definedName name="rev">#REF!</definedName>
    <definedName name="RevA">#REF!</definedName>
    <definedName name="RevenueGrowth">#REF!</definedName>
    <definedName name="Revenues">#REF!</definedName>
    <definedName name="revenues2">[2]Sensetivities!#REF!</definedName>
    <definedName name="reveunes2">[2]Sensetivities!#REF!</definedName>
    <definedName name="RevForecast">'[3]3a'!#REF!</definedName>
    <definedName name="RevT">#REF!</definedName>
    <definedName name="rfvd">#N/A</definedName>
    <definedName name="RI">#REF!</definedName>
    <definedName name="RI_PAGE1">#REF!</definedName>
    <definedName name="RIOMAIPO">#REF!</definedName>
    <definedName name="RiskFreeRate">#REF!</definedName>
    <definedName name="rngShowNames" hidden="1">[20]Data!$B$33</definedName>
    <definedName name="ROA">#REF!</definedName>
    <definedName name="rocio">#REF!</definedName>
    <definedName name="rocio2">#REF!</definedName>
    <definedName name="ROCIOB">#REF!</definedName>
    <definedName name="ROE">#REF!</definedName>
    <definedName name="RootPeriod">#REF!</definedName>
    <definedName name="RtngsBook">#REF!</definedName>
    <definedName name="s">#N/A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A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_TX">#REF!</definedName>
    <definedName name="SALECONTRA">'[1]Otras inversiones'!#REF!</definedName>
    <definedName name="sales">#REF!</definedName>
    <definedName name="sales1">[2]Sensetivities!#REF!</definedName>
    <definedName name="sales3">[2]Sensetivities!#REF!</definedName>
    <definedName name="sales4">[2]Sensetivities!#REF!</definedName>
    <definedName name="salesebitda">[2]Model!#REF!</definedName>
    <definedName name="SAN_ING_BARR">[28]PROVI!$B$439:$AQ$440</definedName>
    <definedName name="SAN_ING_PROV">[28]PROVI!$A$150:$AQ$151</definedName>
    <definedName name="SAN_INV_PRES">[28]PROVI!$B$483:$AT$484</definedName>
    <definedName name="SAN_LOT_REDBS">[33]RREDES!$B$439:$AT$440</definedName>
    <definedName name="SAN_LOT_REDSB">[33]PROVI!$B$666:$AT$667</definedName>
    <definedName name="SAN_PROY_APROB">[28]PROVI!$A$275:$AQ$276</definedName>
    <definedName name="SAN_PROY_EJEC">[28]PROVI!$A$317:$AQ$318</definedName>
    <definedName name="SAN_PROY_EJECU">[28]PROVI!$A$358:$AQ$359</definedName>
    <definedName name="SAN_PROY_PEND">[28]PROVI!$A$192:$AQ$193</definedName>
    <definedName name="SAN_PROY_TERM">[28]PROVI!$A$233:$AQ$234</definedName>
    <definedName name="SANT_ING_BARR">[28]PROVI!$A$427:$AQ$428</definedName>
    <definedName name="SANT_ING_PROV">[28]PROVI!$A$138:$AQ$139</definedName>
    <definedName name="SANT_INV_PRES">[28]PROVI!$B$471:$AT$472</definedName>
    <definedName name="SANT_LOT_REDSB">[33]PROVI!$B$654:$AT$655</definedName>
    <definedName name="SANT_LOT_RESBS">[33]RREDES!$B$427:$AT$428</definedName>
    <definedName name="SANT_PROY_APROB">[28]PROVI!$A$263:$AQ$264</definedName>
    <definedName name="SANT_PROY_EJEC">[28]PROVI!$A$305:$AQ$306</definedName>
    <definedName name="SANT_PROY_EJECU">[28]PROVI!$A$346:$AQ$347</definedName>
    <definedName name="SANT_PROY_PEND">[28]PROVI!$A$180:$AQ$181</definedName>
    <definedName name="SANT_PROY_TERM">[28]PROVI!$A$221:$AQ$222</definedName>
    <definedName name="SARPrice">#REF!</definedName>
    <definedName name="SARs">#REF!</definedName>
    <definedName name="SaveNewFile">#N/A</definedName>
    <definedName name="SCA_PAGE1">#REF!</definedName>
    <definedName name="scenario">#REF!</definedName>
    <definedName name="scenario.1">#REF!</definedName>
    <definedName name="scenario.2">#REF!</definedName>
    <definedName name="scenario.3">#REF!</definedName>
    <definedName name="scenario.4">#REF!</definedName>
    <definedName name="SD">#REF!</definedName>
    <definedName name="SD_PAGE1">#REF!</definedName>
    <definedName name="SD_PAGE2">#REF!</definedName>
    <definedName name="se">#REF!</definedName>
    <definedName name="SEGUNDO">#REF!</definedName>
    <definedName name="seh">#REF!</definedName>
    <definedName name="sens">#REF!</definedName>
    <definedName name="sep96_0442_False" localSheetId="3">[21]!RFalseC11</definedName>
    <definedName name="sep96_0442_False">[21]!RFalseC11</definedName>
    <definedName name="sepacct">#REF!</definedName>
    <definedName name="sepcube">#REF!</definedName>
    <definedName name="sepledger">#REF!</definedName>
    <definedName name="SETUP">'[1]Otras inversiones'!#REF!</definedName>
    <definedName name="sga">#REF!</definedName>
    <definedName name="SGAMargin">#REF!</definedName>
    <definedName name="share">#REF!</definedName>
    <definedName name="ShareCube">#REF!</definedName>
    <definedName name="shares">#N/A</definedName>
    <definedName name="SharesConv">#REF!</definedName>
    <definedName name="SharesCurrentA">#REF!</definedName>
    <definedName name="SharesCurrentT">#REF!</definedName>
    <definedName name="SharesLTMA">#REF!</definedName>
    <definedName name="SharesLTMT">#REF!</definedName>
    <definedName name="SharesOptions">#REF!</definedName>
    <definedName name="SharesYear1A">#REF!</definedName>
    <definedName name="SharesYear1T">#REF!</definedName>
    <definedName name="SharesYear2A">#REF!</definedName>
    <definedName name="SharesYear2T">#REF!</definedName>
    <definedName name="ShVBgt">#REF!</definedName>
    <definedName name="SIC">#REF!</definedName>
    <definedName name="smnfinf">'[72]EMGESA '!$A$1:$F$65536</definedName>
    <definedName name="SOAC_ING_BARR">[28]PROVI!$B$430:$AQ$431</definedName>
    <definedName name="SOAC_ING_PROV">[28]PROVI!$A$141:$AQ$142</definedName>
    <definedName name="SOAC_INV_PRES">[28]PROVI!$B$474:$AT$475</definedName>
    <definedName name="SOAC_LOT_REDBS">[33]RREDES!$B$388:$AT$389</definedName>
    <definedName name="SOAC_LOT_REDSB">[33]PROVI!$B$657:$AT$658</definedName>
    <definedName name="SOAC_PROY_APROB">[28]PROVI!$A$266:$AQ$267</definedName>
    <definedName name="SOAC_PROY_EJEC">[28]PROVI!$A$308:$AQ$309</definedName>
    <definedName name="SOAC_PROY_EJECU">[28]PROVI!$A$349:$AQ$350</definedName>
    <definedName name="SOAC_PROY_PEND">[28]PROVI!$A$183:$AQ$184</definedName>
    <definedName name="SOAC_PROY_TERM">[28]PROVI!$A$224:$AQ$225</definedName>
    <definedName name="SOBREPRS">#REF!</definedName>
    <definedName name="solver_adj" hidden="1">'[73]Description of the Model:Consolidated'!$J$631</definedName>
    <definedName name="solver_lin" hidden="1">0</definedName>
    <definedName name="solver_num" hidden="1">0</definedName>
    <definedName name="solver_opt" hidden="1">'[73]Description of the Model:Consolidated'!$N$121</definedName>
    <definedName name="solver_tmp" hidden="1">#NAME?</definedName>
    <definedName name="solver_typ" hidden="1">3</definedName>
    <definedName name="solver_val" hidden="1">15</definedName>
    <definedName name="SortBy">#REF!</definedName>
    <definedName name="SortDatabase" localSheetId="3">[74]!SortDatabase</definedName>
    <definedName name="SortDatabase">[74]!SortDatabase</definedName>
    <definedName name="SortRange">#REF!</definedName>
    <definedName name="Special">#REF!</definedName>
    <definedName name="sponsor">#REF!</definedName>
    <definedName name="Sports">'[3]3b'!#REF!</definedName>
    <definedName name="SpotGoal">#REF!</definedName>
    <definedName name="SpotShare">#REF!</definedName>
    <definedName name="Spread">[75]Input!$F$10:$O$91</definedName>
    <definedName name="spsales">[2]Sensetivities!#REF!</definedName>
    <definedName name="SrRate">#REF!</definedName>
    <definedName name="sss">#N/A</definedName>
    <definedName name="StandardList">[76]Storage!$D$2:$D$2,[76]Storage!$D$10,[76]Storage!$F$2:$F$9</definedName>
    <definedName name="Stat1">#REF!</definedName>
    <definedName name="Stat10">#REF!</definedName>
    <definedName name="Stat2">#REF!</definedName>
    <definedName name="Stat3">#REF!</definedName>
    <definedName name="Stat4">#REF!</definedName>
    <definedName name="Stat5">#REF!</definedName>
    <definedName name="Stat6">#REF!</definedName>
    <definedName name="Stat7">#REF!</definedName>
    <definedName name="Stat8">#REF!</definedName>
    <definedName name="Stat9">#REF!</definedName>
    <definedName name="StatLabel1">#REF!</definedName>
    <definedName name="StatLabel10">#REF!</definedName>
    <definedName name="StatLabel2">#REF!</definedName>
    <definedName name="StatLabel3">#REF!</definedName>
    <definedName name="StatLabel4">#REF!</definedName>
    <definedName name="StatLabel5">#REF!</definedName>
    <definedName name="StatLabel6">#REF!</definedName>
    <definedName name="StatLabel7">#REF!</definedName>
    <definedName name="StatLabel8">#REF!</definedName>
    <definedName name="StatLabel9">#REF!</definedName>
    <definedName name="StatSales">#REF!</definedName>
    <definedName name="STDebt">#REF!</definedName>
    <definedName name="StdLabel">[42]Reference!$G$35</definedName>
    <definedName name="StdLabel2">[42]Reference!$G$36</definedName>
    <definedName name="step">#REF!</definedName>
    <definedName name="step2">#REF!</definedName>
    <definedName name="StockExch">#REF!</definedName>
    <definedName name="StrLTDebt">#REF!</definedName>
    <definedName name="StrPref">#REF!</definedName>
    <definedName name="StrPrefLiq">#REF!</definedName>
    <definedName name="stub">#REF!</definedName>
    <definedName name="Stub_Header1" hidden="1">[20]MAIN!$K$11</definedName>
    <definedName name="Stub_Header2" hidden="1">[20]MAIN!$L$11</definedName>
    <definedName name="Stub_Header3" hidden="1">[35]MAIN!$M$11</definedName>
    <definedName name="STX_PAGE1">#REF!</definedName>
    <definedName name="STX_PAGE2">#REF!</definedName>
    <definedName name="STX_PAGE3">#REF!</definedName>
    <definedName name="su">#REF!</definedName>
    <definedName name="sub">#REF!</definedName>
    <definedName name="SUBA_ING_BARR">[28]PROVI!$B$448:$AQ$449</definedName>
    <definedName name="SUBA_ING_PROV">[28]PROVI!$B$159:$AQ$160</definedName>
    <definedName name="SUBA_INV_PRES">[28]PROVI!$B$492:$AT$493</definedName>
    <definedName name="SUBA_LOT_BALD">[77]PROVI!$B$800:$AM$801</definedName>
    <definedName name="SUBA_LOT_REDBS">[33]RREDES!$B$448:$AT$449</definedName>
    <definedName name="SUBA_LOT_REDSB">[33]PROVI!$B$675:$AT$676</definedName>
    <definedName name="SUBA_PROY_APROB">[28]PROVI!$B$284:$AQ$285</definedName>
    <definedName name="SUBA_PROY_EJEC">[28]PROVI!$B$326:$AQ$327</definedName>
    <definedName name="SUBA_PROY_EJECU">[28]PROVI!$B$367:$AQ$368</definedName>
    <definedName name="SUBA_PROY_PEND">[28]PROVI!$B$201:$AQ$202</definedName>
    <definedName name="SUBA_PROY_TERM">[28]PROVI!$B$242:$AQ$243</definedName>
    <definedName name="SUBACCT">#REF!</definedName>
    <definedName name="subcount">#REF!</definedName>
    <definedName name="Subheader">[78]inputs!$F$5</definedName>
    <definedName name="SubRate">#REF!</definedName>
    <definedName name="SummTicker">[79]Data!#REF!</definedName>
    <definedName name="SW">#REF!</definedName>
    <definedName name="swingcogs">[2]Model!#REF!</definedName>
    <definedName name="swinggross">[2]Model!#REF!</definedName>
    <definedName name="swingop">[2]Model!#REF!</definedName>
    <definedName name="Symbol">#REF!</definedName>
    <definedName name="Syn">#REF!</definedName>
    <definedName name="SYNAPSIS">#REF!</definedName>
    <definedName name="Synergies">'[80]Pro forma'!$Q$31</definedName>
    <definedName name="SynLTM">#REF!</definedName>
    <definedName name="SynYear1">#REF!</definedName>
    <definedName name="SynYear2">#REF!</definedName>
    <definedName name="szxc">#N/A</definedName>
    <definedName name="t" hidden="1">{"bs",#N/A,FALSE,"SCF"}</definedName>
    <definedName name="TABL_COM">#REF!</definedName>
    <definedName name="TABL_EX">#REF!</definedName>
    <definedName name="TABL_JSD">#REF!</definedName>
    <definedName name="TABL_PRFD">#REF!</definedName>
    <definedName name="TABL_SSN">#REF!</definedName>
    <definedName name="tar">#REF!</definedName>
    <definedName name="Targ">#REF!</definedName>
    <definedName name="Target">#REF!</definedName>
    <definedName name="Targets">#REF!</definedName>
    <definedName name="TargetTaxRate">#REF!</definedName>
    <definedName name="TargNum">#REF!</definedName>
    <definedName name="TargPrem">#REF!</definedName>
    <definedName name="TargTrig">#REF!</definedName>
    <definedName name="taxdep">#REF!</definedName>
    <definedName name="Taxes">#REF!</definedName>
    <definedName name="TaxRate">[34]LBO!$F$14</definedName>
    <definedName name="TaxRate1">#REF!</definedName>
    <definedName name="TaxRate2">#REF!</definedName>
    <definedName name="TaxRate3">#REF!</definedName>
    <definedName name="TaxRate4">#REF!</definedName>
    <definedName name="TBV">#REF!</definedName>
    <definedName name="tcase">#REF!</definedName>
    <definedName name="TCATHILO">[43]HANDOUT!#REF!</definedName>
    <definedName name="TCATLAST">[43]HANDOUT!#REF!</definedName>
    <definedName name="TCATNAME">[43]HANDOUT!#REF!</definedName>
    <definedName name="TCATPRICE">[43]HANDOUT!#REF!</definedName>
    <definedName name="TCATSHARES">[43]HANDOUT!#REF!</definedName>
    <definedName name="TCRM">[50]Resumen!$B$68</definedName>
    <definedName name="tdep">#REF!</definedName>
    <definedName name="TEMP">#REF!</definedName>
    <definedName name="TERCER">#REF!</definedName>
    <definedName name="term_cf">#REF!</definedName>
    <definedName name="term_eq">#REF!</definedName>
    <definedName name="TEST0">#REF!</definedName>
    <definedName name="TEST1">#REF!</definedName>
    <definedName name="TEST2">#REF!</definedName>
    <definedName name="TEST3">#REF!</definedName>
    <definedName name="TESTHKEY">#REF!</definedName>
    <definedName name="TESTKEYS">#REF!</definedName>
    <definedName name="TESTVKEY">#REF!</definedName>
    <definedName name="tev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'[81]Bonos 2004'!#REF!</definedName>
    <definedName name="TextRefCopy36">#REF!</definedName>
    <definedName name="TextRefCopy37">#REF!</definedName>
    <definedName name="TextRefCopy38">'[82]CxC y CxP Vinculados'!#REF!</definedName>
    <definedName name="TextRefCopy39">'[82]CxC y CxP Vinculados'!#REF!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'[83]Time-Deposit'!#REF!</definedName>
    <definedName name="TextRefCopy60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'[83]Time-Deposit'!#REF!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7">#REF!</definedName>
    <definedName name="TextRefCopy78">#REF!</definedName>
    <definedName name="TextRefCopy8">#REF!</definedName>
    <definedName name="TextRefCopy82">#REF!</definedName>
    <definedName name="TextRefCopy83">#REF!</definedName>
    <definedName name="TextRefCopy84">#REF!</definedName>
    <definedName name="TextRefCopy9">#REF!</definedName>
    <definedName name="TextRefCopy97">#REF!</definedName>
    <definedName name="TextRefCopy98">#REF!</definedName>
    <definedName name="TextRefCopyRangeCount" hidden="1">39</definedName>
    <definedName name="TgtFX">#REF!</definedName>
    <definedName name="third">[24]PF!#REF!</definedName>
    <definedName name="Tick1">#REF!</definedName>
    <definedName name="Tick2">#REF!</definedName>
    <definedName name="Ticker">'[34]&lt;&lt; COVER &gt;&gt;'!$E$36</definedName>
    <definedName name="Tickers">#REF!</definedName>
    <definedName name="TInit">#REF!</definedName>
    <definedName name="_xlnm.Print_Titles">[28]PROVI!$A$2:$IV$12</definedName>
    <definedName name="TK">#REF!</definedName>
    <definedName name="tombstone_1_1">#REF!</definedName>
    <definedName name="tombstone_1_2">#REF!</definedName>
    <definedName name="tombstone_1_3">#REF!</definedName>
    <definedName name="tombstone_1_4">#REF!</definedName>
    <definedName name="tombstone_1_5">#REF!</definedName>
    <definedName name="tombstone_1_6">#REF!</definedName>
    <definedName name="tombstone_1_7">#REF!</definedName>
    <definedName name="tombstone_1_8">#REF!</definedName>
    <definedName name="tombstone_2_1">#REF!</definedName>
    <definedName name="tombstone_2_2">#REF!</definedName>
    <definedName name="tombstone_2_3">#REF!</definedName>
    <definedName name="tombstone_2_4">#REF!</definedName>
    <definedName name="tombstone_2_5">#REF!</definedName>
    <definedName name="tombstone_2_6">#REF!</definedName>
    <definedName name="tombstone_2_7">#REF!</definedName>
    <definedName name="tombstone_2_8">#REF!</definedName>
    <definedName name="tombstone_3_1">#REF!</definedName>
    <definedName name="tombstone_3_2">#REF!</definedName>
    <definedName name="tombstone_3_3">#REF!</definedName>
    <definedName name="tombstone_3_4">#REF!</definedName>
    <definedName name="tombstone_3_5">#REF!</definedName>
    <definedName name="tombstone_3_6">#REF!</definedName>
    <definedName name="tombstone_3_7">#REF!</definedName>
    <definedName name="tombstone_3_8">#REF!</definedName>
    <definedName name="tombstone_4_1">#REF!</definedName>
    <definedName name="tombstone_4_2">#REF!</definedName>
    <definedName name="tombstone_4_3">#REF!</definedName>
    <definedName name="tombstone_4_4">#REF!</definedName>
    <definedName name="tombstone_4_5">#REF!</definedName>
    <definedName name="tombstone_4_6">#REF!</definedName>
    <definedName name="tombstone_4_7">#REF!</definedName>
    <definedName name="tombstone_4_8">#REF!</definedName>
    <definedName name="tombstone_5_1">#REF!</definedName>
    <definedName name="tombstone_5_2">#REF!</definedName>
    <definedName name="tombstone_5_3">#REF!</definedName>
    <definedName name="tombstone_5_4">#REF!</definedName>
    <definedName name="tombstone_5_5">#REF!</definedName>
    <definedName name="tombstone_5_6">#REF!</definedName>
    <definedName name="tombstone_5_7">#REF!</definedName>
    <definedName name="tombstone_5_8">#REF!</definedName>
    <definedName name="tombstone_6_1">#REF!</definedName>
    <definedName name="tombstone_6_2">#REF!</definedName>
    <definedName name="tombstone_6_3">#REF!</definedName>
    <definedName name="tombstone_6_4">#REF!</definedName>
    <definedName name="tombstone_6_5">#REF!</definedName>
    <definedName name="tombstone_6_6">#REF!</definedName>
    <definedName name="tombstone_6_7">#REF!</definedName>
    <definedName name="tombstone_6_8">#REF!</definedName>
    <definedName name="tombstone_7_1">#REF!</definedName>
    <definedName name="tombstone_7_2">#REF!</definedName>
    <definedName name="tombstone_7_3">#REF!</definedName>
    <definedName name="tombstone_7_4">#REF!</definedName>
    <definedName name="tombstone_7_5">#REF!</definedName>
    <definedName name="tombstone_7_6">#REF!</definedName>
    <definedName name="tombstone_7_7">#REF!</definedName>
    <definedName name="tombstone_7_8">#REF!</definedName>
    <definedName name="tombstone_8_1">#REF!</definedName>
    <definedName name="tombstone_8_2">#REF!</definedName>
    <definedName name="tombstone_8_3">#REF!</definedName>
    <definedName name="tombstone_8_4">#REF!</definedName>
    <definedName name="tombstone_8_5">#REF!</definedName>
    <definedName name="tombstone_8_6">#REF!</definedName>
    <definedName name="tombstone_8_7">#REF!</definedName>
    <definedName name="tombstone_8_8">#REF!</definedName>
    <definedName name="tombstone_BlankTombstone">#REF!</definedName>
    <definedName name="tombstone_FullTombstoneArea">#REF!</definedName>
    <definedName name="tombstone_FullWorkingArea">#REF!</definedName>
    <definedName name="tombstone_HoldLastSizes">#REF!</definedName>
    <definedName name="tombstone_LivePalette">#REF!</definedName>
    <definedName name="tombstone_PrintTombstones">#REF!</definedName>
    <definedName name="tombstone_TombstoneCheck">#REF!</definedName>
    <definedName name="tombstone_wk_1_1">#REF!</definedName>
    <definedName name="tombstone_wk_1_2">#REF!</definedName>
    <definedName name="tombstone_wk_1_3">#REF!</definedName>
    <definedName name="tombstone_wk_1_4">#REF!</definedName>
    <definedName name="tombstone_wk_1_5">#REF!</definedName>
    <definedName name="tombstone_wk_1_6">#REF!</definedName>
    <definedName name="tombstone_wk_1_7">#REF!</definedName>
    <definedName name="tombstone_wk_1_8">#REF!</definedName>
    <definedName name="tombstone_wk_2_1">#REF!</definedName>
    <definedName name="tombstone_wk_2_2">#REF!</definedName>
    <definedName name="tombstone_wk_2_3">#REF!</definedName>
    <definedName name="tombstone_wk_2_4">#REF!</definedName>
    <definedName name="tombstone_wk_2_5">#REF!</definedName>
    <definedName name="tombstone_wk_2_6">#REF!</definedName>
    <definedName name="tombstone_wk_2_7">#REF!</definedName>
    <definedName name="tombstone_wk_2_8">#REF!</definedName>
    <definedName name="tombstone_wk_3_1">#REF!</definedName>
    <definedName name="tombstone_wk_3_2">#REF!</definedName>
    <definedName name="tombstone_wk_3_3">#REF!</definedName>
    <definedName name="tombstone_wk_3_4">#REF!</definedName>
    <definedName name="tombstone_wk_3_5">#REF!</definedName>
    <definedName name="tombstone_wk_3_6">#REF!</definedName>
    <definedName name="tombstone_wk_3_7">#REF!</definedName>
    <definedName name="tombstone_wk_3_8">#REF!</definedName>
    <definedName name="tombstone_wk_4_1">#REF!</definedName>
    <definedName name="tombstone_wk_4_2">#REF!</definedName>
    <definedName name="tombstone_wk_4_3">#REF!</definedName>
    <definedName name="tombstone_wk_4_4">#REF!</definedName>
    <definedName name="tombstone_wk_4_5">#REF!</definedName>
    <definedName name="tombstone_wk_4_6">#REF!</definedName>
    <definedName name="tombstone_wk_4_7">#REF!</definedName>
    <definedName name="tombstone_wk_4_8">#REF!</definedName>
    <definedName name="tombstone_wk_5_1">#REF!</definedName>
    <definedName name="tombstone_wk_5_2">#REF!</definedName>
    <definedName name="tombstone_wk_5_3">#REF!</definedName>
    <definedName name="tombstone_wk_5_4">#REF!</definedName>
    <definedName name="tombstone_wk_5_5">#REF!</definedName>
    <definedName name="tombstone_wk_5_6">#REF!</definedName>
    <definedName name="tombstone_wk_5_7">#REF!</definedName>
    <definedName name="tombstone_wk_5_8">#REF!</definedName>
    <definedName name="tombstone_wk_6_1">#REF!</definedName>
    <definedName name="tombstone_wk_6_2">#REF!</definedName>
    <definedName name="tombstone_wk_6_3">#REF!</definedName>
    <definedName name="tombstone_wk_6_4">#REF!</definedName>
    <definedName name="tombstone_wk_6_5">#REF!</definedName>
    <definedName name="tombstone_wk_6_6">#REF!</definedName>
    <definedName name="tombstone_wk_6_7">#REF!</definedName>
    <definedName name="tombstone_wk_6_8">#REF!</definedName>
    <definedName name="tombstone_wk_7_1">#REF!</definedName>
    <definedName name="tombstone_wk_7_2">#REF!</definedName>
    <definedName name="tombstone_wk_7_3">#REF!</definedName>
    <definedName name="tombstone_wk_7_4">#REF!</definedName>
    <definedName name="tombstone_wk_7_5">#REF!</definedName>
    <definedName name="tombstone_wk_7_6">#REF!</definedName>
    <definedName name="tombstone_wk_7_7">#REF!</definedName>
    <definedName name="tombstone_wk_7_8">#REF!</definedName>
    <definedName name="tombstone_wk_8_1">#REF!</definedName>
    <definedName name="tombstone_wk_8_2">#REF!</definedName>
    <definedName name="tombstone_wk_8_3">#REF!</definedName>
    <definedName name="tombstone_wk_8_4">#REF!</definedName>
    <definedName name="tombstone_wk_8_5">#REF!</definedName>
    <definedName name="tombstone_wk_8_6">#REF!</definedName>
    <definedName name="tombstone_wk_8_7">#REF!</definedName>
    <definedName name="tombstone_wk_8_8">#REF!</definedName>
    <definedName name="tombstone_WorkingPalette">#REF!</definedName>
    <definedName name="tombstone_WorkingTombstones">#REF!</definedName>
    <definedName name="Tonya">#REF!:#REF!</definedName>
    <definedName name="top">#REF!</definedName>
    <definedName name="TOTAL">#REF!</definedName>
    <definedName name="TotalAssets">#REF!</definedName>
    <definedName name="TotalDebt">#REF!</definedName>
    <definedName name="totalgross">[2]Model!#REF!</definedName>
    <definedName name="TotalPref">#REF!</definedName>
    <definedName name="towers">#REF!</definedName>
    <definedName name="tp">#REF!</definedName>
    <definedName name="TRANS">#REF!</definedName>
    <definedName name="TransExp">#REF!</definedName>
    <definedName name="TRANSINM">#REF!</definedName>
    <definedName name="TransTrig">#REF!</definedName>
    <definedName name="trig1">#REF!</definedName>
    <definedName name="trig10">#REF!</definedName>
    <definedName name="trig11">#REF!</definedName>
    <definedName name="trig12">#REF!</definedName>
    <definedName name="trig13">#REF!</definedName>
    <definedName name="trig14">#REF!</definedName>
    <definedName name="trig15">#REF!</definedName>
    <definedName name="trig2">#REF!</definedName>
    <definedName name="trig3">#REF!</definedName>
    <definedName name="trig4">#REF!</definedName>
    <definedName name="trig5">#REF!</definedName>
    <definedName name="trig6">#REF!</definedName>
    <definedName name="trig7">#REF!</definedName>
    <definedName name="trig8">#REF!</definedName>
    <definedName name="trig9">#REF!</definedName>
    <definedName name="trigger">#REF!</definedName>
    <definedName name="trigs">#REF!</definedName>
    <definedName name="TRM">#REF!</definedName>
    <definedName name="TSynLTM">#REF!</definedName>
    <definedName name="TSynYear1">#REF!</definedName>
    <definedName name="TSynYear2">#REF!</definedName>
    <definedName name="ttcase">#REF!</definedName>
    <definedName name="TUNJ_ING_PROV">[63]PROVI!$B$637:$AM$638</definedName>
    <definedName name="TUNJ_LOT_REDSB">[63]PROVI!$B$1067:$AM$1068</definedName>
    <definedName name="TUNJ_PROY_APROB">[63]PROVI!$B$791:$AM$792</definedName>
    <definedName name="TUNJ_PROY_EJEC">[63]PROVI!$A$892:$AM$893</definedName>
    <definedName name="TUNJ_PROY_EJECU">[63]PROVI!$B$843:$AM$844</definedName>
    <definedName name="TUNJ_PROY_PEND">[63]PROVI!$B$692:$AM$693</definedName>
    <definedName name="TUNJ_PROY_TERM">[63]PROVI!$B$741:$AM$742</definedName>
    <definedName name="Turned">#REF!</definedName>
    <definedName name="TXI">[36]Cover!$D$22</definedName>
    <definedName name="ujyu" hidden="1">{"p92043",#N/A,FALSE,"ProForma";"p92044",#N/A,FALSE,"ProForma"}</definedName>
    <definedName name="UMGSHARES">[43]HANDOUT!#REF!</definedName>
    <definedName name="Unit" hidden="1">[20]MAIN!$J$29</definedName>
    <definedName name="UnleveredBetas">#REF!</definedName>
    <definedName name="UNO">'[1]Otras inversiones'!#REF!</definedName>
    <definedName name="US_PAGE1">#REF!</definedName>
    <definedName name="US_PAGE2">#REF!</definedName>
    <definedName name="USAQ_ING_BARR">[28]PROVI!$B$433:$AQ$434</definedName>
    <definedName name="USAQ_ING_PROV">[28]PROVI!$A$144:$AQ$145</definedName>
    <definedName name="USAQ_INV_PRES">[28]PROVI!$B$477:$AT$478</definedName>
    <definedName name="USAQ_INV_PROY">[28]PROVI!$B$477:$AT$478</definedName>
    <definedName name="USAQ_LOT_REDBS">[33]RREDES!$B$433:$AT$434</definedName>
    <definedName name="USAQ_LOT_REDSB">[33]PROVI!$B$660:$AT$661</definedName>
    <definedName name="USAQ_PROY_APROB">[28]PROVI!$A$269:$AQ$270</definedName>
    <definedName name="USAQ_PROY_EJEC">[28]PROVI!$A$311:$AQ$312</definedName>
    <definedName name="USAQ_PROY_EJECU">[28]PROVI!$A$352:$AQ$353</definedName>
    <definedName name="USAQ_PROY_PEND">[28]PROVI!$A$186:$AQ$187</definedName>
    <definedName name="USAQ_PROY_TERM">[28]PROVI!$A$227:$AQ$228</definedName>
    <definedName name="USDollar" hidden="1">[20]LTM!$P$456</definedName>
    <definedName name="User">#REF!</definedName>
    <definedName name="USME_ING_BARR">[28]PROVI!$B$436:$AQ$437</definedName>
    <definedName name="USME_ING_PROV">[28]PROVI!$A$147:$AQ$148</definedName>
    <definedName name="USME_INV_PRES">[28]PROVI!$B$480:$AT$481</definedName>
    <definedName name="USME_LOT_REDBS">[33]RREDES!$B$436:$AT$437</definedName>
    <definedName name="USME_LOT_REDSB">[33]PROVI!$B$663:$AT$664</definedName>
    <definedName name="USME_PROY_APROB">[28]PROVI!$A$272:$AQ$273</definedName>
    <definedName name="USME_PROY_EJEC">[28]PROVI!$A$314:$AQ$315</definedName>
    <definedName name="USME_PROY_EJECU">[28]PROVI!$A$355:$AQ$356</definedName>
    <definedName name="USME_PROY_PEND">[28]PROVI!$A$189:$AQ$190</definedName>
    <definedName name="USME_PROY_TERM">[28]PROVI!$A$230:$AQ$231</definedName>
    <definedName name="USOS">[48]EFAF!$L$98:$M$159</definedName>
    <definedName name="UT">#REF!</definedName>
    <definedName name="UT_PAGE1">#REF!</definedName>
    <definedName name="UXA">#REF!</definedName>
    <definedName name="VALACCIONES">[1]Acciones!#REF!</definedName>
    <definedName name="VALACCIONESA">[1]Acciones!#REF!</definedName>
    <definedName name="Valley">[62]Control!$C$9</definedName>
    <definedName name="VALNEG">#REF!</definedName>
    <definedName name="VALOR">#REF!</definedName>
    <definedName name="ValorEnLetras">[50]Resumen!$B$81</definedName>
    <definedName name="VENTA_AF">#REF!</definedName>
    <definedName name="Vinculo">#REF!</definedName>
    <definedName name="Vinculo2">#REF!</definedName>
    <definedName name="Volatilidad">[50]Resumen!$H$69</definedName>
    <definedName name="VPP">#REF!</definedName>
    <definedName name="VT">#REF!</definedName>
    <definedName name="VT_PAGE1">#REF!</definedName>
    <definedName name="Vticker">[40]TEV!$H$9</definedName>
    <definedName name="VVV">'[81]Bonos 2004'!#REF!</definedName>
    <definedName name="W">#REF!</definedName>
    <definedName name="W_PA">#REF!</definedName>
    <definedName name="WA">#REF!</definedName>
    <definedName name="WA_PAGE1">#REF!</definedName>
    <definedName name="WA_PAGE2">#REF!</definedName>
    <definedName name="wacc">#REF!</definedName>
    <definedName name="WAPA">[84]Model!#REF!</definedName>
    <definedName name="war">#REF!</definedName>
    <definedName name="WarrantPrice">#REF!</definedName>
    <definedName name="Warrants">#REF!</definedName>
    <definedName name="WC">[59]IS!$C$8</definedName>
    <definedName name="wcass1">#REF!</definedName>
    <definedName name="wcass2">#REF!</definedName>
    <definedName name="wcass3">#REF!</definedName>
    <definedName name="wcass4">#REF!</definedName>
    <definedName name="wcint">#REF!</definedName>
    <definedName name="wcliab1">#REF!</definedName>
    <definedName name="wcliab2">#REF!</definedName>
    <definedName name="wcliab3">#REF!</definedName>
    <definedName name="we" hidden="1">{"AQUIRORDCF",#N/A,FALSE,"Merger consequences";"Acquirorassns",#N/A,FALSE,"Merger consequences"}</definedName>
    <definedName name="working_cap">#REF!</definedName>
    <definedName name="Worksheet_0">#REF!</definedName>
    <definedName name="Worksheet_1">#REF!</definedName>
    <definedName name="Worksheet_4">#REF!</definedName>
    <definedName name="Worksheet_6">#REF!</definedName>
    <definedName name="Worksheet_7">#REF!</definedName>
    <definedName name="Worksheet_8">#REF!</definedName>
    <definedName name="WPA_PAGE1">#REF!</definedName>
    <definedName name="WPA_PAGE2">#REF!</definedName>
    <definedName name="wre.Print_All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ite">#REF!</definedName>
    <definedName name="WriteOff">#REF!</definedName>
    <definedName name="wr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Acquisition_matrix." hidden="1">{"Acq_matrix",#N/A,FALSE,"Acquisition Matrix"}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{"cf",#N/A,FALSE,"Annual";"is",#N/A,FALSE,"Annual";"geo",#N/A,FALSE,"Annual";"jwt",#N/A,FALSE,"Annual";"om",#N/A,FALSE,"Annual";"other",#N/A,FALSE,"Annual";"omcontd",#N/A,FALSE,"Annual"}</definedName>
    <definedName name="wrn.allpages." hidden="1">{#N/A,#N/A,TRUE,"Historicals";#N/A,#N/A,TRUE,"Charts";#N/A,#N/A,TRUE,"Forecasts"}</definedName>
    <definedName name="wrn.AQUIROR._.DCF." hidden="1">{"AQUIRORDCF",#N/A,FALSE,"Merger consequences";"Acquirorassns",#N/A,FALSE,"Merger consequences"}</definedName>
    <definedName name="wrn.balance._.sheet." hidden="1">{"bs",#N/A,FALSE,"SCF"}</definedName>
    <definedName name="wrn.Basic." hidden="1">{#N/A,#N/A,FALSE,"Cover";#N/A,#N/A,FALSE,"Assumptions";#N/A,#N/A,FALSE,"Acquirer";#N/A,#N/A,FALSE,"Target";#N/A,#N/A,FALSE,"Income Statement";#N/A,#N/A,FALSE,"Summary Tables"}</definedName>
    <definedName name="wrn.BS._.Print." hidden="1">{"BalanceSheets1",#N/A,FALSE,"input"}</definedName>
    <definedName name="wrn.Cash._.V._.LY.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Prior.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omplete." hidden="1">{#N/A,#N/A,TRUE,"DCF Summary";#N/A,#N/A,TRUE,"Casema";#N/A,#N/A,TRUE,"UK";#N/A,#N/A,TRUE,"RCF";#N/A,#N/A,TRUE,"Intercable CZ";#N/A,#N/A,TRUE,"Interkabel P";#N/A,#N/A,TRUE,"LBO-Total";#N/A,#N/A,TRUE,"LBO-Casema"}</definedName>
    <definedName name="wrn.DCF._.Only." hidden="1">{#N/A,#N/A,FALSE,"DCF Summary";#N/A,#N/A,FALSE,"Casema";#N/A,#N/A,FALSE,"Casema NoTel";#N/A,#N/A,FALSE,"UK";#N/A,#N/A,FALSE,"RCF";#N/A,#N/A,FALSE,"Intercable CZ";#N/A,#N/A,FALSE,"Interkabel P"}</definedName>
    <definedName name="wrn.DCF_Terminal_Value_qchm." hidden="1">{"qchm_dcf",#N/A,FALSE,"QCHMDCF2";"qchm_terminal",#N/A,FALSE,"QCHMDCF2"}</definedName>
    <definedName name="wrn.djall." hidden="1">{"djcash",#N/A,FALSE,"DJann";"djinc",#N/A,FALSE,"DJann";"djtaxes",#N/A,FALSE,"DJann";"djbuspub",#N/A,FALSE,"DJann";"djwall",#N/A,FALSE,"DJann";"djcompprs",#N/A,FALSE,"DJann";"djteler",#N/A,FALSE,"DJann"}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RT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_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pall." hidden="1">{"ecpcash",#N/A,FALSE,"ECPann";"ecpinc",#N/A,FALSE,"ECPann";"ecpindia",#N/A,FALSE,"ECPann";"ecpmun",#N/A,FALSE,"ECPann";"ecpphoenix",#N/A,FALSE,"ECPann";"ecpothe",#N/A,FALSE,"ECPann";"ecpbalsht",#N/A,FALSE,"ECPann"}</definedName>
    <definedName name="wrn.EPS._.print." hidden="1">{"EPS1",#N/A,FALSE,"merger"}</definedName>
    <definedName name="wrn.External." hidden="1">{"External_Annual_Income",#N/A,FALSE,"External";"External_Quarterly_Income",#N/A,FALSE,"External"}</definedName>
    <definedName name="wrn.Full._.Report." hidden="1">{"Assumptions",#N/A,FALSE,"Sheet1";"Main Report",#N/A,FALSE,"Sheet1";"Results",#N/A,FALSE,"Sheet1";"Advances",#N/A,FALSE,"Sheet1"}</definedName>
    <definedName name="wrn.GCIall." hidden="1">{"gcicash",#N/A,FALSE,"GCIINC";"gciinc",#N/A,FALSE,"GCIINC";"gciexclusa",#N/A,FALSE,"GCIINC";"usatdy",#N/A,FALSE,"GCIINC"}</definedName>
    <definedName name="wrn.handout." hidden="1">{#N/A,#N/A,FALSE,"income st";#N/A,#N/A,FALSE,"cash flow";#N/A,#N/A,FALSE,"bal sheet";#N/A,#N/A,FALSE,"inc. print";#N/A,#N/A,FALSE,"segments"}</definedName>
    <definedName name="wrn.Income._.Statement." hidden="1">{#N/A,#N/A,FALSE,"Report Print"}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K3._.Annual." hidden="1">{"K3Cash",#N/A,FALSE,"Ann";"K3Income",#N/A,FALSE,"Ann";"K3Educ",#N/A,FALSE,"Ann";"K3media",#N/A,FALSE,"Ann";"K3Info",#N/A,FALSE,"Ann";"K3Valuation",#N/A,FALSE,"Ann"}</definedName>
    <definedName name="wrn.K3._.Quarterly." hidden="1">{"K3 first",#N/A,FALSE,"Qtr.";"K3 second",#N/A,FALSE,"Qtr.";"K3 Third",#N/A,FALSE,"Qtr.";"K3 Fourth",#N/A,FALSE,"Qtr.";"K3 Full",#N/A,FALSE,"Qtr."}</definedName>
    <definedName name="wrn.kriall." hidden="1">{"kricash",#N/A,FALSE,"INC";"kriinc",#N/A,FALSE,"INC";"krimiami",#N/A,FALSE,"INC";"kriother",#N/A,FALSE,"INC";"kripapers",#N/A,FALSE,"INC"}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ster_Income." hidden="1">{"Annual_Income",#N/A,FALSE,"Master Model";"Quarterly_Income",#N/A,FALSE,"Master Model"}</definedName>
    <definedName name="wrn.merger._.BS._.print." hidden="1">{"merger2",#N/A,FALSE,"merger"}</definedName>
    <definedName name="wrn.mhpall." hidden="1">{"mhpcash",#N/A,FALSE,"MHPNEWX";"mhpinc",#N/A,FALSE,"MHPNEWX";"mhptax",#N/A,FALSE,"MHPNEWX";"mhpbroad",#N/A,FALSE,"MHPNEWX";"mhpeduc",#N/A,FALSE,"MHPNEWX";"mhpfin",#N/A,FALSE,"MHPNEWX";"mhpinfo",#N/A,FALSE,"MHPNEWX"}</definedName>
    <definedName name="wrn.Model." hidden="1">{#N/A,#N/A,FALSE,"Cover";#N/A,#N/A,FALSE,"LUMI";#N/A,#N/A,FALSE,"COMD";#N/A,#N/A,FALSE,"Valuation";#N/A,#N/A,FALSE,"Assumptions";#N/A,#N/A,FALSE,"Pooling";#N/A,#N/A,FALSE,"BalanceSheet"}</definedName>
    <definedName name="wrn.nytaann." hidden="1">{"nytacash",#N/A,FALSE,"GLOBEINC";"nytainc",#N/A,FALSE,"GLOBEINC";"nytanyt",#N/A,FALSE,"GLOBEINC";"nytareg",#N/A,FALSE,"GLOBEINC";"nytaglobe",#N/A,FALSE,"GLOBEINC";"nytapprttl",#N/A,FALSE,"GLOBEINC"}</definedName>
    <definedName name="wrn.PFALL.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wrn.PL1._.print." hidden="1">{"PL11",#N/A,FALSE,"input"}</definedName>
    <definedName name="wrn.Print._.All._.Output.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Print_All.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Index." hidden="1">{"Index",#N/A,FALSE,"Index"}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qtr." hidden="1">{"nytasecond",#N/A,FALSE,"NYTQTRS";"nytafirst",#N/A,FALSE,"NYTQTRS";"nytathird",#N/A,FALSE,"NYTQTRS";"nytafourth",#N/A,FALSE,"NYTQTRS";"nytafull",#N/A,FALSE,"NYTQTRS"}</definedName>
    <definedName name="wrn.profit._.p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LY.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Prior._.Fcst..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tall." hidden="1">{#N/A,#N/A,TRUE,"lawa";#N/A,#N/A,TRUE,"brazil";#N/A,#N/A,TRUE,"argentina";#N/A,#N/A,TRUE,"mexico";#N/A,#N/A,TRUE,"colombia";#N/A,#N/A,TRUE,"cent amer";#N/A,#N/A,TRUE,"venezuela";#N/A,#N/A,TRUE,"caribbean";#N/A,#N/A,TRUE,"HQ"}</definedName>
    <definedName name="wrn.Report_Page." hidden="1">{"Annual_Income",#N/A,FALSE,"Report Page";"Balance_Cash_Flow",#N/A,FALSE,"Report Page";"Quarterly_Income",#N/A,FALSE,"Report Page"}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chedule_1A." hidden="1">{"Schedule_IA",#N/A,FALSE,"I-A"}</definedName>
    <definedName name="wrn.Schedule_1B." hidden="1">{"Schedule_1B",#N/A,FALSE,"I-B"}</definedName>
    <definedName name="wrn.Schedule_1C." hidden="1">{"Schedule_1C",#N/A,FALSE,"I-C"}</definedName>
    <definedName name="wrn.Schedule_1D." hidden="1">{"Schedule_1D",#N/A,FALSE,"I-D"}</definedName>
    <definedName name="wrn.Schedule_I." hidden="1">{"Schedule_I",#N/A,FALSE,"I"}</definedName>
    <definedName name="wrn.special." hidden="1">{"p92043",#N/A,FALSE,"ProForma";"p92044",#N/A,FALSE,"ProForma"}</definedName>
    <definedName name="wrn.sspall.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ummary." hidden="1">{"Summary",#N/A,FALSE,"Model"}</definedName>
    <definedName name="wrn.TARGET._.DCF." hidden="1">{"targetdcf",#N/A,FALSE,"Merger consequences";"TARGETASSU",#N/A,FALSE,"Merger consequences";"TERMINAL VALUE",#N/A,FALSE,"Merger consequences"}</definedName>
    <definedName name="wrn.TMCALL." hidden="1">{"tmccash",#N/A,FALSE,"INCX";"tmcinc",#N/A,FALSE,"INCX";"tmcpretx",#N/A,FALSE,"INCX";"tmcadrev",#N/A,FALSE,"INCX";"tmcbooks",#N/A,FALSE,"INCX"}</definedName>
    <definedName name="wrn.trball." hidden="1">{"trbcash",#N/A,FALSE,"INCPF";"trbinc",#N/A,FALSE,"INCPF";"trbchic",#N/A,FALSE,"INCPF";"trbadrev",#N/A,FALSE,"INCPF";"trbstns",#N/A,FALSE,"INCPF";"trbtvstns",#N/A,FALSE,"INCPF"}</definedName>
    <definedName name="wrn.wpoall." hidden="1">{"wpocash",#N/A,FALSE,"WPOALLT";"wpoinc",#N/A,FALSE,"WPOALLT";"wpoexcl",#N/A,FALSE,"WPOALLT";"wpocable",#N/A,FALSE,"WPOALLT";"wpobroad",#N/A,FALSE,"WPOALLT";"wpopost",#N/A,FALSE,"WPOALLT";"wponwsweek",#N/A,FALSE,"WPOALLT"}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hidden="1">{#N/A,#N/A,FALSE,"Report Print"}</definedName>
    <definedName name="xxxxxxxxx">[1]Acciones!#REF!</definedName>
    <definedName name="year">[2]Model!#REF!</definedName>
    <definedName name="Year1">#REF!</definedName>
    <definedName name="Year2">#REF!</definedName>
    <definedName name="Year3">#REF!</definedName>
    <definedName name="ymye2">[13]imye!$A$1:$K$31</definedName>
    <definedName name="YR00">'[3]3a'!#REF!</definedName>
    <definedName name="Yr01v00">#REF!</definedName>
    <definedName name="Yr02v01">#REF!</definedName>
    <definedName name="Yr03v02">#REF!</definedName>
    <definedName name="Yr04v03">#REF!</definedName>
    <definedName name="Yr05v04">#REF!</definedName>
    <definedName name="Yr06v05">#REF!</definedName>
    <definedName name="YTD">'[3]3a'!#REF!</definedName>
    <definedName name="yyyyy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Z">[1]Acciones!#REF!</definedName>
    <definedName name="zzzzzzzzz">[1]Acciones!#REF!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153" i="6" l="1"/>
  <c r="X145" i="6"/>
  <c r="X130" i="6"/>
  <c r="X127" i="6"/>
  <c r="X123" i="6"/>
  <c r="X104" i="6"/>
  <c r="X98" i="6"/>
  <c r="X105" i="6" s="1"/>
  <c r="X97" i="6"/>
  <c r="X90" i="6"/>
  <c r="X79" i="6"/>
  <c r="X78" i="6"/>
  <c r="X70" i="6"/>
  <c r="X50" i="6"/>
  <c r="X41" i="6"/>
  <c r="X46" i="6" s="1"/>
  <c r="X40" i="6"/>
  <c r="X37" i="6"/>
  <c r="X26" i="6"/>
  <c r="X24" i="6"/>
  <c r="X17" i="6"/>
  <c r="X16" i="6"/>
  <c r="X15" i="6"/>
  <c r="X14" i="6"/>
  <c r="X12" i="6"/>
  <c r="X11" i="6"/>
  <c r="X10" i="6"/>
  <c r="X9" i="6"/>
  <c r="X13" i="6" s="1"/>
  <c r="X18" i="6" s="1"/>
  <c r="X8" i="6"/>
  <c r="X7" i="6"/>
  <c r="X6" i="6"/>
  <c r="M78" i="9"/>
  <c r="L78" i="9"/>
  <c r="M77" i="9"/>
  <c r="L77" i="9"/>
  <c r="M76" i="9"/>
  <c r="L76" i="9"/>
  <c r="M75" i="9"/>
  <c r="L75" i="9"/>
  <c r="M74" i="9"/>
  <c r="L74" i="9"/>
  <c r="M72" i="9"/>
  <c r="L72" i="9"/>
  <c r="M71" i="9"/>
  <c r="L71" i="9"/>
  <c r="M67" i="9"/>
  <c r="L67" i="9"/>
  <c r="M66" i="9"/>
  <c r="L66" i="9"/>
  <c r="M65" i="9"/>
  <c r="L65" i="9"/>
  <c r="M64" i="9"/>
  <c r="L64" i="9"/>
  <c r="M63" i="9"/>
  <c r="L63" i="9"/>
  <c r="M62" i="9"/>
  <c r="L62" i="9"/>
  <c r="M61" i="9"/>
  <c r="L61" i="9"/>
  <c r="M60" i="9"/>
  <c r="L60" i="9"/>
  <c r="M59" i="9"/>
  <c r="L59" i="9"/>
  <c r="M58" i="9"/>
  <c r="L58" i="9"/>
  <c r="M54" i="9"/>
  <c r="L54" i="9"/>
  <c r="M52" i="9"/>
  <c r="L52" i="9"/>
  <c r="M51" i="9"/>
  <c r="L51" i="9"/>
  <c r="M50" i="9"/>
  <c r="L50" i="9"/>
  <c r="M46" i="9"/>
  <c r="L46" i="9"/>
  <c r="M44" i="9"/>
  <c r="L44" i="9"/>
  <c r="M43" i="9"/>
  <c r="L43" i="9"/>
  <c r="M42" i="9"/>
  <c r="L42" i="9"/>
  <c r="M41" i="9"/>
  <c r="L41" i="9"/>
  <c r="M40" i="9"/>
  <c r="L40" i="9"/>
  <c r="M36" i="9"/>
  <c r="L36" i="9"/>
  <c r="M35" i="9"/>
  <c r="L35" i="9"/>
  <c r="M34" i="9"/>
  <c r="L34" i="9"/>
  <c r="M33" i="9"/>
  <c r="L33" i="9"/>
  <c r="M32" i="9"/>
  <c r="L32" i="9"/>
  <c r="M31" i="9"/>
  <c r="L31" i="9"/>
  <c r="M30" i="9"/>
  <c r="L30" i="9"/>
  <c r="M29" i="9"/>
  <c r="L29" i="9"/>
  <c r="M28" i="9"/>
  <c r="L28" i="9"/>
  <c r="M27" i="9"/>
  <c r="L27" i="9"/>
  <c r="M26" i="9"/>
  <c r="L26" i="9"/>
  <c r="M25" i="9"/>
  <c r="L25" i="9"/>
  <c r="M21" i="9"/>
  <c r="L21" i="9"/>
  <c r="M20" i="9"/>
  <c r="L20" i="9"/>
  <c r="M19" i="9"/>
  <c r="L19" i="9"/>
  <c r="M18" i="9"/>
  <c r="L18" i="9"/>
  <c r="M17" i="9"/>
  <c r="L17" i="9"/>
  <c r="AD82" i="5"/>
  <c r="AC82" i="5"/>
  <c r="AD81" i="5"/>
  <c r="AC81" i="5"/>
  <c r="AD80" i="5"/>
  <c r="AC80" i="5"/>
  <c r="AD79" i="5"/>
  <c r="AC79" i="5"/>
  <c r="AD78" i="5"/>
  <c r="AC78" i="5"/>
  <c r="AD77" i="5"/>
  <c r="AC77" i="5"/>
  <c r="AD76" i="5"/>
  <c r="AC76" i="5"/>
  <c r="AD75" i="5"/>
  <c r="AC75" i="5"/>
  <c r="AD73" i="5"/>
  <c r="AC73" i="5"/>
  <c r="AD72" i="5"/>
  <c r="AC72" i="5"/>
  <c r="AD71" i="5"/>
  <c r="AC71" i="5"/>
  <c r="AD67" i="5"/>
  <c r="AC67" i="5"/>
  <c r="AD66" i="5"/>
  <c r="AC66" i="5"/>
  <c r="AD65" i="5"/>
  <c r="AC65" i="5"/>
  <c r="AD64" i="5"/>
  <c r="AC64" i="5"/>
  <c r="AD63" i="5"/>
  <c r="AC63" i="5"/>
  <c r="AD62" i="5"/>
  <c r="AC62" i="5"/>
  <c r="AD61" i="5"/>
  <c r="AC61" i="5"/>
  <c r="AD60" i="5"/>
  <c r="AC60" i="5"/>
  <c r="AD59" i="5"/>
  <c r="AC59" i="5"/>
  <c r="AD58" i="5"/>
  <c r="AC58" i="5"/>
  <c r="AD54" i="5"/>
  <c r="AC54" i="5"/>
  <c r="AD52" i="5"/>
  <c r="AC52" i="5"/>
  <c r="AD51" i="5"/>
  <c r="AC51" i="5"/>
  <c r="AD50" i="5"/>
  <c r="AC50" i="5"/>
  <c r="AD46" i="5"/>
  <c r="AC46" i="5"/>
  <c r="AD44" i="5"/>
  <c r="AC44" i="5"/>
  <c r="AD43" i="5"/>
  <c r="AC43" i="5"/>
  <c r="AD42" i="5"/>
  <c r="AC42" i="5"/>
  <c r="AD41" i="5"/>
  <c r="AC41" i="5"/>
  <c r="AD40" i="5"/>
  <c r="AC40" i="5"/>
  <c r="AD36" i="5"/>
  <c r="AC36" i="5"/>
  <c r="AD35" i="5"/>
  <c r="AC35" i="5"/>
  <c r="AD34" i="5"/>
  <c r="AC34" i="5"/>
  <c r="AD33" i="5"/>
  <c r="AC33" i="5"/>
  <c r="AD32" i="5"/>
  <c r="AC32" i="5"/>
  <c r="AD31" i="5"/>
  <c r="AC31" i="5"/>
  <c r="AD30" i="5"/>
  <c r="AC30" i="5"/>
  <c r="AD29" i="5"/>
  <c r="AC29" i="5"/>
  <c r="AD28" i="5"/>
  <c r="AC28" i="5"/>
  <c r="AD27" i="5"/>
  <c r="AC27" i="5"/>
  <c r="AD26" i="5"/>
  <c r="AC26" i="5"/>
  <c r="AD25" i="5"/>
  <c r="AC25" i="5"/>
  <c r="AD21" i="5"/>
  <c r="AC21" i="5"/>
  <c r="AD20" i="5"/>
  <c r="AC20" i="5"/>
  <c r="AD19" i="5"/>
  <c r="AC19" i="5"/>
  <c r="AD18" i="5"/>
  <c r="AC18" i="5"/>
  <c r="AD17" i="5"/>
  <c r="AC17" i="5"/>
  <c r="E61" i="9"/>
  <c r="E80" i="9" s="1"/>
  <c r="F61" i="9"/>
  <c r="F80" i="9" s="1"/>
  <c r="G61" i="9"/>
  <c r="G80" i="9" s="1"/>
  <c r="H61" i="9"/>
  <c r="H80" i="9" s="1"/>
  <c r="I61" i="9"/>
  <c r="I80" i="9" s="1"/>
  <c r="D61" i="9"/>
  <c r="D80" i="9" s="1"/>
  <c r="I84" i="9"/>
  <c r="H84" i="9"/>
  <c r="G84" i="9"/>
  <c r="F84" i="9"/>
  <c r="E84" i="9"/>
  <c r="D84" i="9"/>
  <c r="I83" i="9"/>
  <c r="H83" i="9"/>
  <c r="G83" i="9"/>
  <c r="F83" i="9"/>
  <c r="E83" i="9"/>
  <c r="D83" i="9"/>
  <c r="I82" i="9"/>
  <c r="H82" i="9"/>
  <c r="G82" i="9"/>
  <c r="F82" i="9"/>
  <c r="E82" i="9"/>
  <c r="D82" i="9"/>
  <c r="I81" i="9"/>
  <c r="H81" i="9"/>
  <c r="G81" i="9"/>
  <c r="F81" i="9"/>
  <c r="E81" i="9"/>
  <c r="D81" i="9"/>
  <c r="F88" i="5"/>
  <c r="E88" i="5"/>
  <c r="D88" i="5"/>
  <c r="F87" i="5"/>
  <c r="E87" i="5"/>
  <c r="D87" i="5"/>
  <c r="F86" i="5"/>
  <c r="E86" i="5"/>
  <c r="D86" i="5"/>
  <c r="F85" i="5"/>
  <c r="E85" i="5"/>
  <c r="D85" i="5"/>
  <c r="F84" i="5"/>
  <c r="E84" i="5"/>
  <c r="D84" i="5"/>
  <c r="F21" i="5"/>
  <c r="E21" i="5"/>
  <c r="D21" i="5"/>
  <c r="X51" i="6" l="1"/>
  <c r="X53" i="6" s="1"/>
  <c r="X55" i="6" s="1"/>
  <c r="X23" i="6"/>
  <c r="X25" i="6" s="1"/>
  <c r="X27" i="6" s="1"/>
  <c r="W153" i="6"/>
  <c r="W145" i="6"/>
  <c r="W155" i="6" s="1"/>
  <c r="W158" i="6" s="1"/>
  <c r="W134" i="6"/>
  <c r="W130" i="6"/>
  <c r="W127" i="6"/>
  <c r="W104" i="6"/>
  <c r="W97" i="6"/>
  <c r="W98" i="6" s="1"/>
  <c r="W90" i="6"/>
  <c r="W79" i="6"/>
  <c r="W78" i="6"/>
  <c r="W70" i="6"/>
  <c r="W50" i="6"/>
  <c r="W46" i="6"/>
  <c r="W41" i="6"/>
  <c r="W40" i="6"/>
  <c r="W37" i="6"/>
  <c r="X112" i="6" l="1"/>
  <c r="X134" i="6" s="1"/>
  <c r="X155" i="6" s="1"/>
  <c r="X158" i="6" s="1"/>
  <c r="W51" i="6"/>
  <c r="W53" i="6" s="1"/>
  <c r="W55" i="6" s="1"/>
  <c r="W105" i="6"/>
</calcChain>
</file>

<file path=xl/sharedStrings.xml><?xml version="1.0" encoding="utf-8"?>
<sst xmlns="http://schemas.openxmlformats.org/spreadsheetml/2006/main" count="889" uniqueCount="357">
  <si>
    <t>Cálidda - Gas Natural de Lima y Callao</t>
  </si>
  <si>
    <t>4Q19</t>
  </si>
  <si>
    <t>1Q20</t>
  </si>
  <si>
    <t>2Q20</t>
  </si>
  <si>
    <t>3Q20</t>
  </si>
  <si>
    <t>4Q20</t>
  </si>
  <si>
    <t>1Q21</t>
  </si>
  <si>
    <t>2Q21</t>
  </si>
  <si>
    <t>ESTADO DE RESULTADOS Q</t>
  </si>
  <si>
    <t>STATEMENTS OF PROFIT AND LOSS Q</t>
  </si>
  <si>
    <t>Ingresos por servicios de distribución</t>
  </si>
  <si>
    <t>Ingreso por la ampliación de la red principal</t>
  </si>
  <si>
    <t>Otros ingresos operacionales</t>
  </si>
  <si>
    <t xml:space="preserve">Ingresos operacionales </t>
  </si>
  <si>
    <t>Costos por servicios de distribución</t>
  </si>
  <si>
    <t>Costo de venta por la ampliación de la red principal</t>
  </si>
  <si>
    <t xml:space="preserve">Costo del servicio y de ventas </t>
  </si>
  <si>
    <t>Utilidad bruta</t>
  </si>
  <si>
    <t>Gastos de administración</t>
  </si>
  <si>
    <t>Gastos de comercialización</t>
  </si>
  <si>
    <t>Otros ingresos</t>
  </si>
  <si>
    <t>Resultado de actividades de operación</t>
  </si>
  <si>
    <t>Ingresos financieros</t>
  </si>
  <si>
    <t xml:space="preserve">Costos financieros </t>
  </si>
  <si>
    <t>Diferencia en cambio, neto</t>
  </si>
  <si>
    <t>Costo financiero neto</t>
  </si>
  <si>
    <t>Resultado antes de impuestos</t>
  </si>
  <si>
    <t>Gasto por impuestos a las ganancias</t>
  </si>
  <si>
    <t>Resultado del año</t>
  </si>
  <si>
    <t>Otro resultado integral, neto de impuestos</t>
  </si>
  <si>
    <t>Total resultados integrales del año</t>
  </si>
  <si>
    <t>Income from natural gas distributions</t>
  </si>
  <si>
    <t>Income from the main grid extension</t>
  </si>
  <si>
    <t>Other operational income</t>
  </si>
  <si>
    <t xml:space="preserve">Operational income </t>
  </si>
  <si>
    <t>Estados Financieros Consolidados - USD miles</t>
  </si>
  <si>
    <t>Consolidated Financial Statements - USD thousands</t>
  </si>
  <si>
    <t>Cost of natural gas distributions</t>
  </si>
  <si>
    <t>Cost of sales from the main grid extension</t>
  </si>
  <si>
    <t>Cost of services and sales</t>
  </si>
  <si>
    <t>Gross profit</t>
  </si>
  <si>
    <t>Administrative expenses</t>
  </si>
  <si>
    <t>Commercialization expenses</t>
  </si>
  <si>
    <t xml:space="preserve">Other income </t>
  </si>
  <si>
    <t>Result of operational activities</t>
  </si>
  <si>
    <t>Financial income</t>
  </si>
  <si>
    <t>Financial expenses</t>
  </si>
  <si>
    <t>Exchange difference, net</t>
  </si>
  <si>
    <t>Net Financial expenses</t>
  </si>
  <si>
    <t>Profit before taxes</t>
  </si>
  <si>
    <t>Expense for income tax</t>
  </si>
  <si>
    <t>Net income</t>
  </si>
  <si>
    <t>Other comprehensive income</t>
  </si>
  <si>
    <t>Total comprehensive income for the year</t>
  </si>
  <si>
    <t>ESTADO DE SITUACIÓN FINANCIERA</t>
  </si>
  <si>
    <t>ACTIVOS</t>
  </si>
  <si>
    <t>ASSETS</t>
  </si>
  <si>
    <t>ACTIVOS CORRIENTES</t>
  </si>
  <si>
    <t>CURRENT ASSETS</t>
  </si>
  <si>
    <t>Efectivo y equivalentes de efectivo</t>
  </si>
  <si>
    <t>Cash and cash equivalents</t>
  </si>
  <si>
    <t>Deudores comerciales y otras cuentas por cobrar</t>
  </si>
  <si>
    <t xml:space="preserve">Trade debtors and other accounts </t>
  </si>
  <si>
    <t>Cuentas por cobrar a partes relacionadas</t>
  </si>
  <si>
    <t>Accounts receivable from related parties</t>
  </si>
  <si>
    <t>Inventarios</t>
  </si>
  <si>
    <t xml:space="preserve">Inventories </t>
  </si>
  <si>
    <t>Total activos corrientes</t>
  </si>
  <si>
    <t>Total current assets</t>
  </si>
  <si>
    <t>ACTIVOS NO CORRIENTES</t>
  </si>
  <si>
    <t>NON-CURRENT ASSETS</t>
  </si>
  <si>
    <t>Activos por derecho de uso</t>
  </si>
  <si>
    <t>Assets for right of use</t>
  </si>
  <si>
    <t>Trade debtors and other accounts receivable</t>
  </si>
  <si>
    <t>Intangible assets</t>
  </si>
  <si>
    <t>Total activos no corrientes</t>
  </si>
  <si>
    <t>Total non-current assets</t>
  </si>
  <si>
    <t xml:space="preserve">Total activo </t>
  </si>
  <si>
    <t>Total assets</t>
  </si>
  <si>
    <t>PASIVOS Y PATRIMONIO</t>
  </si>
  <si>
    <t>LIABILITIES AND EQUITY</t>
  </si>
  <si>
    <t>PASIVOS CORRIENTES</t>
  </si>
  <si>
    <t>CURRENT LIABILITIES</t>
  </si>
  <si>
    <t>Acreedores comerciales y otras cuentas por pagar</t>
  </si>
  <si>
    <t>Debts to pay</t>
  </si>
  <si>
    <t>Obligaciones por arrendamientos</t>
  </si>
  <si>
    <t>Lease obligations</t>
  </si>
  <si>
    <t>Cuentas por pagar a partes relacionadas</t>
  </si>
  <si>
    <t>Accounts payable to related parties</t>
  </si>
  <si>
    <t>Instrumentos financieros derivados de cobertura</t>
  </si>
  <si>
    <t>Derivative financial instruments for hedging</t>
  </si>
  <si>
    <t>Beneficios a empleados</t>
  </si>
  <si>
    <t>Provisions for employee benefits</t>
  </si>
  <si>
    <t>Provisiones</t>
  </si>
  <si>
    <t xml:space="preserve">Ingresos recibidos por anticipados </t>
  </si>
  <si>
    <t>Income received in advance</t>
  </si>
  <si>
    <t>Pasivo por impuestos</t>
  </si>
  <si>
    <t>Tax liability</t>
  </si>
  <si>
    <t>Total pasivos corrientes</t>
  </si>
  <si>
    <t>Total current liabilities</t>
  </si>
  <si>
    <t>PASIVOS NO CORRIENTES</t>
  </si>
  <si>
    <t>NON-CURRENT LIABILITIES</t>
  </si>
  <si>
    <t>Trade creditors and other accounts payable</t>
  </si>
  <si>
    <t>Employee benefits</t>
  </si>
  <si>
    <t>Provisions</t>
  </si>
  <si>
    <t>Pasivos por impuestos diferidos</t>
  </si>
  <si>
    <t>Deferred tax liabilities</t>
  </si>
  <si>
    <t>Total pasivos no corrientes</t>
  </si>
  <si>
    <t>Total non-current liabilities</t>
  </si>
  <si>
    <t>Total pasivos</t>
  </si>
  <si>
    <t>Total liabilities</t>
  </si>
  <si>
    <t>PATRIMONIO</t>
  </si>
  <si>
    <t xml:space="preserve">EQUITY </t>
  </si>
  <si>
    <t>Capital emitido</t>
  </si>
  <si>
    <t>Issued capital</t>
  </si>
  <si>
    <t>Reservas</t>
  </si>
  <si>
    <t>Reserves</t>
  </si>
  <si>
    <t>Resultados acumulados</t>
  </si>
  <si>
    <t>Retained earnings</t>
  </si>
  <si>
    <t>Total patrimonio</t>
  </si>
  <si>
    <t>Total equity</t>
  </si>
  <si>
    <t>Total pasivo y patrimonio</t>
  </si>
  <si>
    <t>Total liability and equity</t>
  </si>
  <si>
    <t>Otros activos</t>
  </si>
  <si>
    <t>Other assets</t>
  </si>
  <si>
    <t>Mejoras en propiedad arrendada, maquinaria y equipo</t>
  </si>
  <si>
    <t>Improvements to leased property, machinery and equipment</t>
  </si>
  <si>
    <t>Préstamos</t>
  </si>
  <si>
    <t xml:space="preserve">Loans </t>
  </si>
  <si>
    <t>Otras reservas de patrimonio</t>
  </si>
  <si>
    <t xml:space="preserve">Other capital reserves </t>
  </si>
  <si>
    <t>ESTADO DE FLUJO DE EFECTIVO</t>
  </si>
  <si>
    <t>CASH FLOWS STATEMENT</t>
  </si>
  <si>
    <t>FLUJOS DE EFECTIVO DE ACTIVIDADES DE OPERACIÓN:</t>
  </si>
  <si>
    <t xml:space="preserve">CASH FLOWS FROM OPERATING ACTIVITIES: </t>
  </si>
  <si>
    <t>Utilidad consolidada del periodo</t>
  </si>
  <si>
    <t>Consolidated profit for the period</t>
  </si>
  <si>
    <t>Ajustes para conciliar la utilidad neta con el efectivo neto provisto por las actividades operación:</t>
  </si>
  <si>
    <t xml:space="preserve">Adjustments to reconcile net income with net cash provided by operating activities:  </t>
  </si>
  <si>
    <t>Impuesto corriente y diferido reconocido en resultados</t>
  </si>
  <si>
    <t xml:space="preserve">Current and deferred taxes recognized </t>
  </si>
  <si>
    <t xml:space="preserve">Gastos financieros </t>
  </si>
  <si>
    <t>Finance income</t>
  </si>
  <si>
    <t>Diferencia en cambio</t>
  </si>
  <si>
    <t>Provisions (recovery), net</t>
  </si>
  <si>
    <t>CAMBIOS NETOS EN ACTIVOS Y PASIVOS DE LA OPERACIÓN:</t>
  </si>
  <si>
    <t>NET CHANGES IN ASSETS AND LIABILITIES OF THE OPERATION:</t>
  </si>
  <si>
    <t>Trade and other receivables</t>
  </si>
  <si>
    <t>Inventories</t>
  </si>
  <si>
    <t>Trade and other payable</t>
  </si>
  <si>
    <t>Flujo neto de efectivo provisto por actividades de operación</t>
  </si>
  <si>
    <t>Net cash flow provided (used in) by operating activities</t>
  </si>
  <si>
    <t>FLUJOS DE EFECTIVO DE LAS ACTIVIDADES DE INVERSIÓN:</t>
  </si>
  <si>
    <t>CASH FLOWS FROM INVESTMENTS ACTIVITIES:</t>
  </si>
  <si>
    <t>Adquisición de activos intangibles</t>
  </si>
  <si>
    <t>Acquisition of intangible assets</t>
  </si>
  <si>
    <t>Flujo neto de efectivo usado en actividades de inversión</t>
  </si>
  <si>
    <t>FLUJOS DE EFECTIVO DE LAS ACTIVIDADES DE FINANCIACIÓN:</t>
  </si>
  <si>
    <t>Net cash Flow provided (used in) from investing activities</t>
  </si>
  <si>
    <t xml:space="preserve">Préstamos recibidos </t>
  </si>
  <si>
    <t>Loans received</t>
  </si>
  <si>
    <t>Préstamos pagados</t>
  </si>
  <si>
    <t>Paid loans</t>
  </si>
  <si>
    <t>Flujo neto de efectivo provisto por (usado) en actividades de financiación</t>
  </si>
  <si>
    <t>Net Cash Flow provided (used in) financing activities</t>
  </si>
  <si>
    <t>Incremento (disminución) neto de efectivo</t>
  </si>
  <si>
    <t>Net increase (decrease) in cash and cash equivalents</t>
  </si>
  <si>
    <t>Efecto en las variaciones en la tasa de cambio en el efectivo mantenida bajo moneda extranjera</t>
  </si>
  <si>
    <t>Effect of changes in the exchange rate on cash held under foreign currency</t>
  </si>
  <si>
    <t>EFECTIVO Y EQUIVALENTES DE EFECTIVO AL PRINCIPIO DEL PERIODO</t>
  </si>
  <si>
    <t>CASH AND CASH EQUIVALENTS AT THE BEGINING OF THE PERIOD</t>
  </si>
  <si>
    <t>EFECTIVO Y EQUIVALENTES DE EFECTIVO AL FINAL DEL PERIODO</t>
  </si>
  <si>
    <t>CASH AND CASH EQUIVALENTS AT THE END OF THE PERIOD</t>
  </si>
  <si>
    <t>Depreciación de mejoras a propiedad arrendada, maquinaria y equipo</t>
  </si>
  <si>
    <t>Depreciation of improvements to leased property, machinery and equipment</t>
  </si>
  <si>
    <t>Amortización de activos intangibles</t>
  </si>
  <si>
    <t>Amortización de activos por derecho de uso</t>
  </si>
  <si>
    <t>Deterioro de cuentas por cobrar</t>
  </si>
  <si>
    <t>Amortization of intangible assets</t>
  </si>
  <si>
    <t>Amortization of right-of-use assets</t>
  </si>
  <si>
    <t xml:space="preserve">Impairment of accounts receivable </t>
  </si>
  <si>
    <t>Provisiones, ingresos recibidos por anticipados y otros</t>
  </si>
  <si>
    <t xml:space="preserve">Others accounts payables </t>
  </si>
  <si>
    <t>Flujos procedentes de las actividades de operación</t>
  </si>
  <si>
    <t>Impuesto a las ganancias pagado</t>
  </si>
  <si>
    <t>Cash flow provided by operating activities</t>
  </si>
  <si>
    <t xml:space="preserve">Income tax paid </t>
  </si>
  <si>
    <t>Net cash flow used in investment activities</t>
  </si>
  <si>
    <t>Adquisición de mejoras a propiedad arrendada, maquinaria y equipo</t>
  </si>
  <si>
    <t>Acquisition of improvements to leased property, machinery and equipment</t>
  </si>
  <si>
    <t>Intereses financieros pagados</t>
  </si>
  <si>
    <t>Pagos de arrendamientos</t>
  </si>
  <si>
    <t xml:space="preserve">Financial interest paid </t>
  </si>
  <si>
    <t>Lease payments</t>
  </si>
  <si>
    <t>ESTADO DE RESULTADOS YTD</t>
  </si>
  <si>
    <t>STATEMENTS OF PROFIT AND LOSS YTD</t>
  </si>
  <si>
    <t>Precio de venta de maquinaria y equipo</t>
  </si>
  <si>
    <t>Dividendos pagados</t>
  </si>
  <si>
    <t>Provisiones (recuperaciones), otros</t>
  </si>
  <si>
    <t>3Q21</t>
  </si>
  <si>
    <t>Activos intangibles y activos del contrato</t>
  </si>
  <si>
    <t>-</t>
  </si>
  <si>
    <t>Resultado en venta y/o desincorporación de maquinaria y equipo</t>
  </si>
  <si>
    <t>Indicadores Clave</t>
  </si>
  <si>
    <t>Key Performance Indicators</t>
  </si>
  <si>
    <t>Volumen Facturado (MMPCD)</t>
  </si>
  <si>
    <t>Invoiced Volume (MMCFD)</t>
  </si>
  <si>
    <t>Generación Eléctrica</t>
  </si>
  <si>
    <t>Industrial</t>
  </si>
  <si>
    <t>Estaciones GNV</t>
  </si>
  <si>
    <t>Residencial y Comercial</t>
  </si>
  <si>
    <t>Total</t>
  </si>
  <si>
    <t>∆YoY %</t>
  </si>
  <si>
    <t>∆QoQ %</t>
  </si>
  <si>
    <t>Power Generation</t>
  </si>
  <si>
    <t>NGV Stations</t>
  </si>
  <si>
    <t>Residential and Commercial</t>
  </si>
  <si>
    <t>Base de Clientes</t>
  </si>
  <si>
    <t>Nuevos Clientes</t>
  </si>
  <si>
    <t>Redes de Polietileno</t>
  </si>
  <si>
    <t>Redes de Acero</t>
  </si>
  <si>
    <t>Nuevas Redes</t>
  </si>
  <si>
    <t>New Clients</t>
  </si>
  <si>
    <t xml:space="preserve">Clients Base </t>
  </si>
  <si>
    <t>Polyethylene Network</t>
  </si>
  <si>
    <t>Steel Network</t>
  </si>
  <si>
    <t>New Networks</t>
  </si>
  <si>
    <t xml:space="preserve">Distribution System (Km) </t>
  </si>
  <si>
    <t>Sistema de Distribución (Km)</t>
  </si>
  <si>
    <t>Distribución de Ingresos (MMUSD)</t>
  </si>
  <si>
    <t>Ingresos Totales</t>
  </si>
  <si>
    <t>Ingresos por Ampliación de Red</t>
  </si>
  <si>
    <t>Ingresos Ajustados</t>
  </si>
  <si>
    <t>Otros</t>
  </si>
  <si>
    <t>Adjusted Revenues</t>
  </si>
  <si>
    <t>Total Revenues</t>
  </si>
  <si>
    <t>Others</t>
  </si>
  <si>
    <t>Otros Indicadores (MMUSD)</t>
  </si>
  <si>
    <t>Revenues Distribution (MMUSD)</t>
  </si>
  <si>
    <t>EBITDA</t>
  </si>
  <si>
    <t>Deuda</t>
  </si>
  <si>
    <t>Deuda Neta</t>
  </si>
  <si>
    <t>Capex</t>
  </si>
  <si>
    <t>Margen EBITDA Ajustado</t>
  </si>
  <si>
    <t>Deuda / EBITDA</t>
  </si>
  <si>
    <t>Deuda Neta / EBITDA</t>
  </si>
  <si>
    <t>FFO/ Deuda</t>
  </si>
  <si>
    <t>Cobertura de Intereses</t>
  </si>
  <si>
    <t>Debt</t>
  </si>
  <si>
    <t>Net Debt</t>
  </si>
  <si>
    <t>Adjusted EBITDA Margin</t>
  </si>
  <si>
    <t>Debt / EBITDA</t>
  </si>
  <si>
    <t>Net Debt / EBITDA</t>
  </si>
  <si>
    <t>FFO / Debt</t>
  </si>
  <si>
    <t>Interest Coverage</t>
  </si>
  <si>
    <t>Revenues of Network Expansion</t>
  </si>
  <si>
    <t>Servicios de Instalación</t>
  </si>
  <si>
    <t>Connection Services</t>
  </si>
  <si>
    <t>FFO LTM</t>
  </si>
  <si>
    <t>Intereses LTM</t>
  </si>
  <si>
    <t>Interest LTM</t>
  </si>
  <si>
    <t>EBITDA LTM</t>
  </si>
  <si>
    <t xml:space="preserve">Profit from the sale of machinery and equipment </t>
  </si>
  <si>
    <t xml:space="preserve">Cash provided from the sale of machinery and equipment </t>
  </si>
  <si>
    <t>Paid dividends</t>
  </si>
  <si>
    <t>FFO</t>
  </si>
  <si>
    <t>Intereses</t>
  </si>
  <si>
    <t>Interest</t>
  </si>
  <si>
    <t>Capex LTM</t>
  </si>
  <si>
    <t>Deuda CP</t>
  </si>
  <si>
    <t>Deuda LP</t>
  </si>
  <si>
    <t>ST Debt</t>
  </si>
  <si>
    <t>LT Debt</t>
  </si>
  <si>
    <t>Credit Ratings</t>
  </si>
  <si>
    <t xml:space="preserve"> Fecha de evaluación</t>
  </si>
  <si>
    <t>Assessment date</t>
  </si>
  <si>
    <t>Calificaciones de Riesgo</t>
  </si>
  <si>
    <t>Suministro y Transporte Gas Natural</t>
  </si>
  <si>
    <t>Supply and Transport Natural Gas</t>
  </si>
  <si>
    <t>Competitividad de Tarifa (USD/MMBTU)</t>
  </si>
  <si>
    <t>Tariff Competitiveness (USD/MMBTU)</t>
  </si>
  <si>
    <t>Tarifa Residencial</t>
  </si>
  <si>
    <t>GLP Residencial</t>
  </si>
  <si>
    <t>Energía Eléctrica Residencial</t>
  </si>
  <si>
    <t>Tarifa Vehicular</t>
  </si>
  <si>
    <t>GLP Vehicular</t>
  </si>
  <si>
    <t>Gasolina 90</t>
  </si>
  <si>
    <t>Tarifa Industrial</t>
  </si>
  <si>
    <t>Energía Eléctrica</t>
  </si>
  <si>
    <t>Petróleo Industrial</t>
  </si>
  <si>
    <t>Tarifa Generador</t>
  </si>
  <si>
    <t>Diésel</t>
  </si>
  <si>
    <t>Residential Tariff</t>
  </si>
  <si>
    <t>LPG Residential</t>
  </si>
  <si>
    <t>Residential Electrical Energy</t>
  </si>
  <si>
    <t>Vehicle Tariff</t>
  </si>
  <si>
    <t>Vehicle LPG</t>
  </si>
  <si>
    <t>Gasoline 90</t>
  </si>
  <si>
    <t>Industrial Tariff</t>
  </si>
  <si>
    <t>Electrical energy</t>
  </si>
  <si>
    <t>Industrial Petroleum</t>
  </si>
  <si>
    <t>Generator Tariff</t>
  </si>
  <si>
    <t>Diesel</t>
  </si>
  <si>
    <t>Industrial petroleum</t>
  </si>
  <si>
    <t>Clasificadora Local - Moody's PE</t>
  </si>
  <si>
    <t>Clasificadora Local - Class &amp; Asociados</t>
  </si>
  <si>
    <t>Local Rating Agency- Moody's PE</t>
  </si>
  <si>
    <t>Local Rating Agency - Class &amp; Asociados</t>
  </si>
  <si>
    <t>Clasificadora Internacional - Moody's</t>
  </si>
  <si>
    <t>Clasificadora Internacional - Fitch Ratings</t>
  </si>
  <si>
    <t>International Rating Agency- Moody's</t>
  </si>
  <si>
    <t>International Rating Agency - Fitch Ratings</t>
  </si>
  <si>
    <t>Baa2</t>
  </si>
  <si>
    <t>BBB</t>
  </si>
  <si>
    <t>AAA</t>
  </si>
  <si>
    <t>Perspectiva / Outlook</t>
  </si>
  <si>
    <t>Positivo / Positive</t>
  </si>
  <si>
    <t>Estable / Stable</t>
  </si>
  <si>
    <t>Negativo / Negative</t>
  </si>
  <si>
    <t xml:space="preserve">SEPARATED STATEMENTS OF FINANCIAL POSITION </t>
  </si>
  <si>
    <t>4Q21</t>
  </si>
  <si>
    <t>1Q22</t>
  </si>
  <si>
    <t>∆ 5Y %</t>
  </si>
  <si>
    <t>2Q22</t>
  </si>
  <si>
    <t>3Q22</t>
  </si>
  <si>
    <t>Instrumentos financieros derivados</t>
  </si>
  <si>
    <t>Derivative financial instruments</t>
  </si>
  <si>
    <t>Clasificadora Local - Pacific Credit Rating</t>
  </si>
  <si>
    <t>Local Rating Agency - Pacific Credit Rating</t>
  </si>
  <si>
    <t>4Q22</t>
  </si>
  <si>
    <t>Other income</t>
  </si>
  <si>
    <t>Provisions for accounts receivables</t>
  </si>
  <si>
    <t>1Q23</t>
  </si>
  <si>
    <t>2Q23</t>
  </si>
  <si>
    <t>3Q23</t>
  </si>
  <si>
    <t>4Q23</t>
  </si>
  <si>
    <t>1Q24</t>
  </si>
  <si>
    <t>*: Ultimos Doce Meses</t>
  </si>
  <si>
    <t>*: Last Twelve Months</t>
  </si>
  <si>
    <t>2Q24</t>
  </si>
  <si>
    <t>Deferred Tax assets</t>
  </si>
  <si>
    <t>3Q24</t>
  </si>
  <si>
    <t xml:space="preserve"> 12.98 </t>
  </si>
  <si>
    <t xml:space="preserve"> 23.71 </t>
  </si>
  <si>
    <t xml:space="preserve"> 33.06 </t>
  </si>
  <si>
    <t xml:space="preserve"> 8.59 </t>
  </si>
  <si>
    <t xml:space="preserve"> 21.24 </t>
  </si>
  <si>
    <t xml:space="preserve"> 27.79 </t>
  </si>
  <si>
    <t xml:space="preserve"> 5.92 </t>
  </si>
  <si>
    <t xml:space="preserve"> 45.98 </t>
  </si>
  <si>
    <t xml:space="preserve"> 17.67 </t>
  </si>
  <si>
    <t xml:space="preserve"> 3.85 </t>
  </si>
  <si>
    <t xml:space="preserve"> 24.90 </t>
  </si>
  <si>
    <t>1Q19</t>
  </si>
  <si>
    <t>2Q19</t>
  </si>
  <si>
    <t>3Q19</t>
  </si>
  <si>
    <t>4Q24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</si>
</sst>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0.0%"/>
    <numFmt numFmtId="165" formatCode="_ * #,##0.00_ ;_ * \-#,##0.00_ ;_ * &quot;-&quot;??_ ;_ @_ "/>
    <numFmt numFmtId="166" formatCode="0.0\x"/>
    <numFmt numFmtId="167" formatCode="_-* #,##0.00_-;\-* #,##0.00_-;_-* &quot;-&quot;_-;_-@_-"/>
    <numFmt numFmtId="168" formatCode="_-* #,##0.000_-;\-* #,##0.000_-;_-* &quot;-&quot;??_-;_-@_-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Proxima Nova A Thin"/>
    </font>
    <font>
      <sz val="11"/>
      <color theme="1"/>
      <name val="Proxima Nova A Thin"/>
    </font>
    <font>
      <b/>
      <sz val="11"/>
      <color rgb="FF2CACE3"/>
      <name val="Proxima Nova A Thin"/>
    </font>
    <font>
      <b/>
      <sz val="11"/>
      <color theme="1"/>
      <name val="Proxima Nova A Thin"/>
    </font>
    <font>
      <b/>
      <sz val="11"/>
      <name val="Proxima Nova A Thin"/>
    </font>
    <font>
      <sz val="11"/>
      <color rgb="FF00B050"/>
      <name val="Proxima Nova A Thin"/>
    </font>
    <font>
      <sz val="11"/>
      <name val="Proxima Nova A Thin"/>
    </font>
    <font>
      <sz val="11"/>
      <color theme="3"/>
      <name val="Proxima Nova A Thin"/>
    </font>
    <font>
      <b/>
      <sz val="11"/>
      <color rgb="FF000000"/>
      <name val="Proxima Nova A Thin"/>
    </font>
    <font>
      <sz val="11"/>
      <color rgb="FF2376BC"/>
      <name val="Proxima Nova A Thin"/>
    </font>
    <font>
      <b/>
      <sz val="11"/>
      <color rgb="FF00B050"/>
      <name val="Proxima Nova A Thin"/>
    </font>
    <font>
      <sz val="8"/>
      <name val="Calibri"/>
      <family val="2"/>
      <scheme val="minor"/>
    </font>
    <font>
      <b/>
      <sz val="11"/>
      <color rgb="FF2376BC"/>
      <name val="Proxima Nova A Thin"/>
    </font>
    <font>
      <sz val="10"/>
      <color theme="1"/>
      <name val="Proxima Nova A Thin"/>
    </font>
    <font>
      <sz val="10"/>
      <color rgb="FF2376BC"/>
      <name val="Proxima Nova A Thin"/>
    </font>
    <font>
      <sz val="10"/>
      <color theme="1"/>
      <name val="Calibri"/>
      <family val="2"/>
      <scheme val="minor"/>
    </font>
    <font>
      <sz val="11"/>
      <color rgb="FFC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theme="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0">
    <xf numFmtId="0" fontId="0" fillId="0" borderId="0" xfId="0"/>
    <xf numFmtId="0" fontId="2" fillId="0" borderId="1" xfId="0" applyFont="1" applyBorder="1"/>
    <xf numFmtId="0" fontId="3" fillId="0" borderId="1" xfId="0" applyFont="1" applyBorder="1"/>
    <xf numFmtId="0" fontId="3" fillId="0" borderId="0" xfId="0" applyFont="1"/>
    <xf numFmtId="0" fontId="4" fillId="0" borderId="0" xfId="0" applyFont="1"/>
    <xf numFmtId="0" fontId="5" fillId="0" borderId="2" xfId="0" applyFont="1" applyBorder="1"/>
    <xf numFmtId="0" fontId="6" fillId="0" borderId="2" xfId="0" applyFont="1" applyBorder="1" applyAlignment="1">
      <alignment horizontal="center"/>
    </xf>
    <xf numFmtId="0" fontId="3" fillId="0" borderId="0" xfId="0" applyFont="1" applyAlignment="1">
      <alignment horizontal="left" indent="1"/>
    </xf>
    <xf numFmtId="41" fontId="7" fillId="0" borderId="0" xfId="1" applyFont="1" applyBorder="1" applyAlignment="1">
      <alignment horizontal="center" vertical="center" wrapText="1"/>
    </xf>
    <xf numFmtId="41" fontId="8" fillId="0" borderId="0" xfId="1" applyFont="1" applyBorder="1" applyAlignment="1">
      <alignment horizontal="center" vertical="center" wrapText="1"/>
    </xf>
    <xf numFmtId="41" fontId="7" fillId="0" borderId="0" xfId="1" applyFont="1" applyFill="1" applyBorder="1" applyAlignment="1">
      <alignment horizontal="center" vertical="center" wrapText="1"/>
    </xf>
    <xf numFmtId="41" fontId="8" fillId="0" borderId="0" xfId="1" applyFont="1" applyFill="1" applyBorder="1" applyAlignment="1">
      <alignment horizontal="center" vertical="center" wrapText="1"/>
    </xf>
    <xf numFmtId="0" fontId="5" fillId="0" borderId="0" xfId="0" applyFont="1"/>
    <xf numFmtId="41" fontId="6" fillId="0" borderId="0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41" fontId="6" fillId="0" borderId="0" xfId="1" applyFont="1" applyBorder="1" applyAlignment="1">
      <alignment horizontal="center" vertical="center" wrapText="1"/>
    </xf>
    <xf numFmtId="41" fontId="9" fillId="0" borderId="0" xfId="1" applyFont="1" applyBorder="1" applyAlignment="1">
      <alignment horizontal="center" vertical="center" wrapText="1"/>
    </xf>
    <xf numFmtId="41" fontId="9" fillId="0" borderId="0" xfId="1" applyFont="1" applyFill="1" applyBorder="1" applyAlignment="1">
      <alignment horizontal="center" vertical="center" wrapText="1"/>
    </xf>
    <xf numFmtId="41" fontId="9" fillId="0" borderId="0" xfId="1" applyFont="1"/>
    <xf numFmtId="41" fontId="9" fillId="0" borderId="0" xfId="1" applyFont="1" applyFill="1"/>
    <xf numFmtId="41" fontId="5" fillId="0" borderId="0" xfId="1" applyFont="1" applyBorder="1" applyAlignment="1">
      <alignment horizontal="center"/>
    </xf>
    <xf numFmtId="41" fontId="3" fillId="0" borderId="0" xfId="1" applyFont="1"/>
    <xf numFmtId="0" fontId="3" fillId="0" borderId="0" xfId="0" applyFont="1" applyAlignment="1">
      <alignment horizontal="left" indent="2"/>
    </xf>
    <xf numFmtId="0" fontId="5" fillId="0" borderId="0" xfId="0" applyFont="1" applyAlignment="1">
      <alignment horizontal="left" indent="1"/>
    </xf>
    <xf numFmtId="41" fontId="5" fillId="0" borderId="0" xfId="1" applyFont="1"/>
    <xf numFmtId="41" fontId="3" fillId="0" borderId="0" xfId="0" applyNumberFormat="1" applyFont="1"/>
    <xf numFmtId="41" fontId="5" fillId="0" borderId="0" xfId="1" applyFont="1" applyFill="1"/>
    <xf numFmtId="41" fontId="3" fillId="0" borderId="0" xfId="1" applyFont="1" applyFill="1"/>
    <xf numFmtId="0" fontId="10" fillId="0" borderId="2" xfId="0" applyFont="1" applyBorder="1"/>
    <xf numFmtId="17" fontId="10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left" wrapText="1" indent="2"/>
    </xf>
    <xf numFmtId="0" fontId="3" fillId="0" borderId="0" xfId="0" applyFont="1" applyAlignment="1">
      <alignment horizontal="left" wrapText="1" indent="1"/>
    </xf>
    <xf numFmtId="41" fontId="11" fillId="0" borderId="0" xfId="1" applyFont="1" applyBorder="1" applyAlignment="1">
      <alignment horizontal="center" vertical="center" wrapText="1"/>
    </xf>
    <xf numFmtId="41" fontId="11" fillId="0" borderId="0" xfId="1" applyFont="1" applyFill="1" applyBorder="1" applyAlignment="1">
      <alignment horizontal="center" vertical="center" wrapText="1"/>
    </xf>
    <xf numFmtId="41" fontId="12" fillId="0" borderId="0" xfId="1" applyFont="1" applyFill="1" applyBorder="1" applyAlignment="1">
      <alignment horizontal="center" vertical="center" wrapText="1"/>
    </xf>
    <xf numFmtId="9" fontId="11" fillId="0" borderId="0" xfId="2" applyFont="1" applyBorder="1" applyAlignment="1">
      <alignment horizontal="right" vertical="center" wrapText="1"/>
    </xf>
    <xf numFmtId="166" fontId="11" fillId="0" borderId="0" xfId="2" applyNumberFormat="1" applyFont="1" applyBorder="1" applyAlignment="1">
      <alignment horizontal="right" vertical="center" wrapText="1"/>
    </xf>
    <xf numFmtId="0" fontId="0" fillId="2" borderId="0" xfId="0" applyFill="1"/>
    <xf numFmtId="0" fontId="15" fillId="0" borderId="0" xfId="0" applyFont="1" applyAlignment="1">
      <alignment horizontal="left" indent="1"/>
    </xf>
    <xf numFmtId="0" fontId="5" fillId="0" borderId="0" xfId="0" applyFont="1" applyAlignment="1">
      <alignment horizontal="left" vertical="center"/>
    </xf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6" fillId="0" borderId="3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41" fontId="11" fillId="0" borderId="0" xfId="1" applyFont="1" applyBorder="1" applyAlignment="1">
      <alignment horizontal="right" vertical="center" wrapText="1"/>
    </xf>
    <xf numFmtId="164" fontId="11" fillId="0" borderId="0" xfId="2" applyNumberFormat="1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41" fontId="6" fillId="0" borderId="0" xfId="1" applyFont="1" applyFill="1" applyBorder="1" applyAlignment="1">
      <alignment horizontal="right" vertical="center" wrapText="1"/>
    </xf>
    <xf numFmtId="164" fontId="14" fillId="0" borderId="0" xfId="2" applyNumberFormat="1" applyFont="1" applyBorder="1" applyAlignment="1">
      <alignment horizontal="right" vertical="center" wrapText="1"/>
    </xf>
    <xf numFmtId="167" fontId="14" fillId="0" borderId="0" xfId="1" applyNumberFormat="1" applyFont="1" applyBorder="1" applyAlignment="1">
      <alignment horizontal="right" vertical="center" wrapText="1"/>
    </xf>
    <xf numFmtId="167" fontId="11" fillId="0" borderId="0" xfId="1" applyNumberFormat="1" applyFont="1" applyBorder="1" applyAlignment="1">
      <alignment horizontal="right" vertical="center" wrapText="1"/>
    </xf>
    <xf numFmtId="167" fontId="0" fillId="0" borderId="0" xfId="0" applyNumberFormat="1" applyAlignment="1">
      <alignment horizontal="right"/>
    </xf>
    <xf numFmtId="41" fontId="8" fillId="0" borderId="0" xfId="1" applyFont="1" applyFill="1" applyBorder="1" applyAlignment="1">
      <alignment horizontal="right" vertical="center" wrapText="1"/>
    </xf>
    <xf numFmtId="41" fontId="0" fillId="0" borderId="0" xfId="0" applyNumberFormat="1" applyAlignment="1">
      <alignment horizontal="right"/>
    </xf>
    <xf numFmtId="43" fontId="0" fillId="0" borderId="0" xfId="0" applyNumberFormat="1" applyAlignment="1">
      <alignment horizontal="right"/>
    </xf>
    <xf numFmtId="41" fontId="16" fillId="0" borderId="0" xfId="1" applyFont="1" applyBorder="1" applyAlignment="1">
      <alignment horizontal="right" vertical="center" wrapText="1"/>
    </xf>
    <xf numFmtId="0" fontId="17" fillId="0" borderId="0" xfId="0" applyFont="1" applyAlignment="1">
      <alignment horizontal="right"/>
    </xf>
    <xf numFmtId="0" fontId="3" fillId="3" borderId="0" xfId="0" applyFont="1" applyFill="1" applyAlignment="1">
      <alignment horizontal="right"/>
    </xf>
    <xf numFmtId="41" fontId="0" fillId="0" borderId="0" xfId="0" applyNumberFormat="1"/>
    <xf numFmtId="41" fontId="11" fillId="0" borderId="0" xfId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indent="3"/>
    </xf>
    <xf numFmtId="41" fontId="3" fillId="0" borderId="0" xfId="0" applyNumberFormat="1" applyFont="1" applyAlignment="1">
      <alignment horizontal="right"/>
    </xf>
    <xf numFmtId="0" fontId="6" fillId="0" borderId="3" xfId="0" applyFont="1" applyBorder="1"/>
    <xf numFmtId="168" fontId="0" fillId="0" borderId="0" xfId="0" applyNumberFormat="1" applyAlignment="1">
      <alignment horizontal="right"/>
    </xf>
    <xf numFmtId="43" fontId="18" fillId="0" borderId="0" xfId="0" applyNumberFormat="1" applyFont="1" applyAlignment="1">
      <alignment horizontal="right"/>
    </xf>
    <xf numFmtId="164" fontId="0" fillId="0" borderId="0" xfId="2" applyNumberFormat="1" applyFont="1" applyAlignment="1">
      <alignment horizontal="right"/>
    </xf>
    <xf numFmtId="9" fontId="0" fillId="0" borderId="0" xfId="2" applyFont="1"/>
    <xf numFmtId="0" fontId="3" fillId="4" borderId="0" xfId="0" applyFont="1" applyFill="1" applyAlignment="1">
      <alignment horizontal="right"/>
    </xf>
    <xf numFmtId="43" fontId="0" fillId="0" borderId="0" xfId="4" applyFont="1" applyAlignment="1">
      <alignment horizontal="right"/>
    </xf>
    <xf numFmtId="0" fontId="6" fillId="0" borderId="0" xfId="0" applyFont="1" applyAlignment="1">
      <alignment horizontal="center"/>
    </xf>
  </cellXfs>
  <cellStyles count="5">
    <cellStyle name="Millares" xfId="4" builtinId="3"/>
    <cellStyle name="Millares [0]" xfId="1" builtinId="6"/>
    <cellStyle name="Millares 2" xfId="3" xr:uid="{10B69F82-C695-4F07-9E8A-43BE748D7899}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2376BC"/>
      <color rgb="FFA6CE39"/>
      <color rgb="FF00B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theme" Target="theme/theme1.xml"/><Relationship Id="rId16" Type="http://schemas.openxmlformats.org/officeDocument/2006/relationships/externalLink" Target="externalLinks/externalLink12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5" Type="http://schemas.openxmlformats.org/officeDocument/2006/relationships/externalLink" Target="externalLinks/externalLink1.xml"/><Relationship Id="rId90" Type="http://schemas.openxmlformats.org/officeDocument/2006/relationships/styles" Target="styles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externalLink" Target="externalLinks/externalLink7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490330</xdr:colOff>
      <xdr:row>26</xdr:row>
      <xdr:rowOff>144192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43B12E-BE23-4B6F-9B3F-39C1CE81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4330" cy="4932092"/>
        </a:xfrm>
        <a:prstGeom prst="rect">
          <a:avLst/>
        </a:prstGeom>
      </xdr:spPr>
    </xdr:pic>
    <xdr:clientData/>
  </xdr:twoCellAnchor>
  <xdr:twoCellAnchor>
    <xdr:from>
      <xdr:col>9</xdr:col>
      <xdr:colOff>268941</xdr:colOff>
      <xdr:row>8</xdr:row>
      <xdr:rowOff>112058</xdr:rowOff>
    </xdr:from>
    <xdr:to>
      <xdr:col>12</xdr:col>
      <xdr:colOff>410460</xdr:colOff>
      <xdr:row>15</xdr:row>
      <xdr:rowOff>75089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5C56F3F5-4A9F-40DE-8D00-C976FC6C1BBB}"/>
            </a:ext>
          </a:extLst>
        </xdr:cNvPr>
        <xdr:cNvSpPr txBox="1"/>
      </xdr:nvSpPr>
      <xdr:spPr>
        <a:xfrm>
          <a:off x="7126941" y="1606176"/>
          <a:ext cx="2427519" cy="12703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MX" sz="3200" b="1">
              <a:solidFill>
                <a:srgbClr val="00B0F0"/>
              </a:solidFill>
              <a:latin typeface="Proxima Nova A Thin"/>
              <a:ea typeface="+mn-ea"/>
              <a:cs typeface="+mn-cs"/>
            </a:rPr>
            <a:t>Data</a:t>
          </a:r>
          <a:r>
            <a:rPr lang="es-MX" sz="3200" b="1" baseline="0">
              <a:solidFill>
                <a:srgbClr val="00B0F0"/>
              </a:solidFill>
              <a:latin typeface="Proxima Nova A Thin"/>
            </a:rPr>
            <a:t> Pack</a:t>
          </a:r>
        </a:p>
        <a:p>
          <a:pPr algn="r"/>
          <a:r>
            <a:rPr lang="es-MX" sz="2800" b="1" baseline="0">
              <a:solidFill>
                <a:schemeClr val="tx1">
                  <a:lumMod val="50000"/>
                  <a:lumOff val="50000"/>
                </a:schemeClr>
              </a:solidFill>
              <a:latin typeface="Proxima Nova A Thin"/>
            </a:rPr>
            <a:t>4Q24</a:t>
          </a:r>
          <a:endParaRPr lang="es-MX" sz="2800" b="1">
            <a:solidFill>
              <a:schemeClr val="tx1">
                <a:lumMod val="50000"/>
                <a:lumOff val="50000"/>
              </a:schemeClr>
            </a:solidFill>
            <a:latin typeface="Proxima Nova A Thin"/>
          </a:endParaRPr>
        </a:p>
      </xdr:txBody>
    </xdr:sp>
    <xdr:clientData/>
  </xdr:twoCellAnchor>
  <xdr:twoCellAnchor editAs="oneCell">
    <xdr:from>
      <xdr:col>8</xdr:col>
      <xdr:colOff>485587</xdr:colOff>
      <xdr:row>1</xdr:row>
      <xdr:rowOff>97118</xdr:rowOff>
    </xdr:from>
    <xdr:to>
      <xdr:col>12</xdr:col>
      <xdr:colOff>561101</xdr:colOff>
      <xdr:row>8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458DD8-5533-49A9-9BDB-4C88A09ED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1822" y="283883"/>
          <a:ext cx="3093632" cy="1210235"/>
        </a:xfrm>
        <a:prstGeom prst="rect">
          <a:avLst/>
        </a:prstGeom>
      </xdr:spPr>
    </xdr:pic>
    <xdr:clientData/>
  </xdr:twoCellAnchor>
  <xdr:twoCellAnchor>
    <xdr:from>
      <xdr:col>9</xdr:col>
      <xdr:colOff>662589</xdr:colOff>
      <xdr:row>24</xdr:row>
      <xdr:rowOff>144686</xdr:rowOff>
    </xdr:from>
    <xdr:to>
      <xdr:col>13</xdr:col>
      <xdr:colOff>414939</xdr:colOff>
      <xdr:row>26</xdr:row>
      <xdr:rowOff>49023</xdr:rowOff>
    </xdr:to>
    <xdr:sp macro="" textlink="">
      <xdr:nvSpPr>
        <xdr:cNvPr id="5" name="Cuadro de texto 2">
          <a:extLst>
            <a:ext uri="{FF2B5EF4-FFF2-40B4-BE49-F238E27FC236}">
              <a16:creationId xmlns:a16="http://schemas.microsoft.com/office/drawing/2014/main" id="{0331AF26-6A5A-474F-A60B-E6614BEB86E5}"/>
            </a:ext>
          </a:extLst>
        </xdr:cNvPr>
        <xdr:cNvSpPr txBox="1">
          <a:spLocks noChangeArrowheads="1"/>
        </xdr:cNvSpPr>
      </xdr:nvSpPr>
      <xdr:spPr bwMode="auto">
        <a:xfrm>
          <a:off x="7461468" y="4559031"/>
          <a:ext cx="2774074" cy="272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</a:rPr>
            <a:t>E-mail: ir@calidda.com.pe</a:t>
          </a:r>
          <a:endParaRPr lang="es-PE" sz="140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9</xdr:col>
      <xdr:colOff>655138</xdr:colOff>
      <xdr:row>21</xdr:row>
      <xdr:rowOff>142908</xdr:rowOff>
    </xdr:from>
    <xdr:to>
      <xdr:col>14</xdr:col>
      <xdr:colOff>217623</xdr:colOff>
      <xdr:row>23</xdr:row>
      <xdr:rowOff>44070</xdr:rowOff>
    </xdr:to>
    <xdr:sp macro="" textlink="">
      <xdr:nvSpPr>
        <xdr:cNvPr id="6" name="Cuadro de texto 2">
          <a:extLst>
            <a:ext uri="{FF2B5EF4-FFF2-40B4-BE49-F238E27FC236}">
              <a16:creationId xmlns:a16="http://schemas.microsoft.com/office/drawing/2014/main" id="{6233C773-FAC1-4976-B18D-26D1A04371F2}"/>
            </a:ext>
          </a:extLst>
        </xdr:cNvPr>
        <xdr:cNvSpPr txBox="1">
          <a:spLocks noChangeArrowheads="1"/>
        </xdr:cNvSpPr>
      </xdr:nvSpPr>
      <xdr:spPr bwMode="auto">
        <a:xfrm>
          <a:off x="7454017" y="4005460"/>
          <a:ext cx="3339640" cy="269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marL="0" indent="0"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  <a:cs typeface="+mn-cs"/>
            </a:rPr>
            <a:t>www.calidda.com.pe/ir/es/</a:t>
          </a:r>
          <a:endParaRPr lang="es-PE" sz="105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  <a:cs typeface="+mn-cs"/>
          </a:endParaRPr>
        </a:p>
      </xdr:txBody>
    </xdr:sp>
    <xdr:clientData/>
  </xdr:twoCellAnchor>
  <xdr:twoCellAnchor editAs="oneCell">
    <xdr:from>
      <xdr:col>9</xdr:col>
      <xdr:colOff>200245</xdr:colOff>
      <xdr:row>24</xdr:row>
      <xdr:rowOff>59767</xdr:rowOff>
    </xdr:from>
    <xdr:to>
      <xdr:col>9</xdr:col>
      <xdr:colOff>662830</xdr:colOff>
      <xdr:row>26</xdr:row>
      <xdr:rowOff>154734</xdr:rowOff>
    </xdr:to>
    <xdr:pic>
      <xdr:nvPicPr>
        <xdr:cNvPr id="10" name="Gráfico 9" descr="Sobre con relleno sólido">
          <a:extLst>
            <a:ext uri="{FF2B5EF4-FFF2-40B4-BE49-F238E27FC236}">
              <a16:creationId xmlns:a16="http://schemas.microsoft.com/office/drawing/2014/main" id="{F7B92CDD-C63C-4810-9083-C3EAC4A82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999124" y="4474112"/>
          <a:ext cx="462585" cy="462829"/>
        </a:xfrm>
        <a:prstGeom prst="rect">
          <a:avLst/>
        </a:prstGeom>
      </xdr:spPr>
    </xdr:pic>
    <xdr:clientData/>
  </xdr:twoCellAnchor>
  <xdr:twoCellAnchor editAs="oneCell">
    <xdr:from>
      <xdr:col>9</xdr:col>
      <xdr:colOff>183712</xdr:colOff>
      <xdr:row>21</xdr:row>
      <xdr:rowOff>130890</xdr:rowOff>
    </xdr:from>
    <xdr:to>
      <xdr:col>9</xdr:col>
      <xdr:colOff>687301</xdr:colOff>
      <xdr:row>24</xdr:row>
      <xdr:rowOff>80377</xdr:rowOff>
    </xdr:to>
    <xdr:pic>
      <xdr:nvPicPr>
        <xdr:cNvPr id="11" name="Gráfico 6" descr="Mundo contorno">
          <a:extLst>
            <a:ext uri="{FF2B5EF4-FFF2-40B4-BE49-F238E27FC236}">
              <a16:creationId xmlns:a16="http://schemas.microsoft.com/office/drawing/2014/main" id="{FC8BD31A-B986-4191-B2CA-4ED2AEC4A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6982591" y="3993442"/>
          <a:ext cx="503589" cy="501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52292</xdr:rowOff>
    </xdr:from>
    <xdr:to>
      <xdr:col>13</xdr:col>
      <xdr:colOff>1200</xdr:colOff>
      <xdr:row>27</xdr:row>
      <xdr:rowOff>184519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FBA88F4-EEE2-456C-83BA-759AE8656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4939"/>
          <a:ext cx="9907200" cy="132227"/>
        </a:xfrm>
        <a:prstGeom prst="rect">
          <a:avLst/>
        </a:prstGeom>
      </xdr:spPr>
    </xdr:pic>
    <xdr:clientData/>
  </xdr:twoCellAnchor>
  <xdr:twoCellAnchor>
    <xdr:from>
      <xdr:col>9</xdr:col>
      <xdr:colOff>659943</xdr:colOff>
      <xdr:row>22</xdr:row>
      <xdr:rowOff>168769</xdr:rowOff>
    </xdr:from>
    <xdr:to>
      <xdr:col>14</xdr:col>
      <xdr:colOff>219253</xdr:colOff>
      <xdr:row>24</xdr:row>
      <xdr:rowOff>63581</xdr:rowOff>
    </xdr:to>
    <xdr:sp macro="" textlink="">
      <xdr:nvSpPr>
        <xdr:cNvPr id="7" name="Cuadro de texto 2">
          <a:extLst>
            <a:ext uri="{FF2B5EF4-FFF2-40B4-BE49-F238E27FC236}">
              <a16:creationId xmlns:a16="http://schemas.microsoft.com/office/drawing/2014/main" id="{0CF82C75-5553-417B-AEBB-1A71C9763133}"/>
            </a:ext>
          </a:extLst>
        </xdr:cNvPr>
        <xdr:cNvSpPr txBox="1">
          <a:spLocks noChangeArrowheads="1"/>
        </xdr:cNvSpPr>
      </xdr:nvSpPr>
      <xdr:spPr bwMode="auto">
        <a:xfrm>
          <a:off x="7458822" y="4215252"/>
          <a:ext cx="3336465" cy="262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marL="0" indent="0"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  <a:cs typeface="+mn-cs"/>
            </a:rPr>
            <a:t>www.calidda.com.pe/ir/en/</a:t>
          </a:r>
          <a:endParaRPr lang="es-PE" sz="105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172355</xdr:colOff>
      <xdr:row>9</xdr:row>
      <xdr:rowOff>54430</xdr:rowOff>
    </xdr:from>
    <xdr:to>
      <xdr:col>28</xdr:col>
      <xdr:colOff>280355</xdr:colOff>
      <xdr:row>9</xdr:row>
      <xdr:rowOff>162430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48CD35F0-E38F-43A1-ADF8-5E09F23E8844}"/>
            </a:ext>
          </a:extLst>
        </xdr:cNvPr>
        <xdr:cNvSpPr/>
      </xdr:nvSpPr>
      <xdr:spPr>
        <a:xfrm>
          <a:off x="21228208" y="1724106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28</xdr:col>
      <xdr:colOff>170541</xdr:colOff>
      <xdr:row>8</xdr:row>
      <xdr:rowOff>43545</xdr:rowOff>
    </xdr:from>
    <xdr:to>
      <xdr:col>28</xdr:col>
      <xdr:colOff>278541</xdr:colOff>
      <xdr:row>8</xdr:row>
      <xdr:rowOff>151545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C9905965-9347-4C56-B510-6E1D43B1C0A0}"/>
            </a:ext>
          </a:extLst>
        </xdr:cNvPr>
        <xdr:cNvSpPr/>
      </xdr:nvSpPr>
      <xdr:spPr>
        <a:xfrm>
          <a:off x="21226394" y="1533927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28</xdr:col>
      <xdr:colOff>168730</xdr:colOff>
      <xdr:row>10</xdr:row>
      <xdr:rowOff>41730</xdr:rowOff>
    </xdr:from>
    <xdr:to>
      <xdr:col>28</xdr:col>
      <xdr:colOff>276730</xdr:colOff>
      <xdr:row>10</xdr:row>
      <xdr:rowOff>149730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6DD4EA53-1439-4CC7-98D5-E181E8992A7B}"/>
            </a:ext>
          </a:extLst>
        </xdr:cNvPr>
        <xdr:cNvSpPr/>
      </xdr:nvSpPr>
      <xdr:spPr>
        <a:xfrm>
          <a:off x="21224583" y="1890701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D503957D-3ABD-4E05-943C-5B804841B88F}"/>
            </a:ext>
          </a:extLst>
        </xdr:cNvPr>
        <xdr:cNvSpPr/>
      </xdr:nvSpPr>
      <xdr:spPr>
        <a:xfrm>
          <a:off x="13488305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2BE7034A-5957-4409-9A52-EAD0C21C5EFB}"/>
            </a:ext>
          </a:extLst>
        </xdr:cNvPr>
        <xdr:cNvSpPr/>
      </xdr:nvSpPr>
      <xdr:spPr>
        <a:xfrm>
          <a:off x="13486491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AE8E2E21-C054-4BEC-A231-95BC9ACAE298}"/>
            </a:ext>
          </a:extLst>
        </xdr:cNvPr>
        <xdr:cNvSpPr/>
      </xdr:nvSpPr>
      <xdr:spPr>
        <a:xfrm>
          <a:off x="13484680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B7CFD51A-E7FD-4F0F-A51F-EB07FAA00DBA}"/>
            </a:ext>
          </a:extLst>
        </xdr:cNvPr>
        <xdr:cNvSpPr/>
      </xdr:nvSpPr>
      <xdr:spPr>
        <a:xfrm>
          <a:off x="12716780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FF63B6AE-3773-435E-B8A8-87B8918F6BFB}"/>
            </a:ext>
          </a:extLst>
        </xdr:cNvPr>
        <xdr:cNvSpPr/>
      </xdr:nvSpPr>
      <xdr:spPr>
        <a:xfrm>
          <a:off x="12714966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14FE0649-260D-40C8-963E-2C8D78823E8B}"/>
            </a:ext>
          </a:extLst>
        </xdr:cNvPr>
        <xdr:cNvSpPr/>
      </xdr:nvSpPr>
      <xdr:spPr>
        <a:xfrm>
          <a:off x="12713155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6F2F3B22-FE29-47EE-8E2D-85ADE698D72C}"/>
            </a:ext>
          </a:extLst>
        </xdr:cNvPr>
        <xdr:cNvSpPr/>
      </xdr:nvSpPr>
      <xdr:spPr>
        <a:xfrm>
          <a:off x="11188225" y="173580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B655932-78E2-4FC9-B22D-9C33C91B0C2D}"/>
            </a:ext>
          </a:extLst>
        </xdr:cNvPr>
        <xdr:cNvSpPr/>
      </xdr:nvSpPr>
      <xdr:spPr>
        <a:xfrm>
          <a:off x="11186411" y="1542697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21C66B02-C599-4E7D-B364-0BDFD02359AD}"/>
            </a:ext>
          </a:extLst>
        </xdr:cNvPr>
        <xdr:cNvSpPr/>
      </xdr:nvSpPr>
      <xdr:spPr>
        <a:xfrm>
          <a:off x="11184600" y="1905317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DC1DAE87-1E5A-4669-B4EC-3EFE9A36A2A5}"/>
            </a:ext>
          </a:extLst>
        </xdr:cNvPr>
        <xdr:cNvSpPr/>
      </xdr:nvSpPr>
      <xdr:spPr>
        <a:xfrm>
          <a:off x="11188225" y="173580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A85F2BD9-6AEE-4DC5-B036-86A8E558B3EA}"/>
            </a:ext>
          </a:extLst>
        </xdr:cNvPr>
        <xdr:cNvSpPr/>
      </xdr:nvSpPr>
      <xdr:spPr>
        <a:xfrm>
          <a:off x="11186411" y="1542697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43CAC8B5-9F6C-48D6-B373-84E0F918BC35}"/>
            </a:ext>
          </a:extLst>
        </xdr:cNvPr>
        <xdr:cNvSpPr/>
      </xdr:nvSpPr>
      <xdr:spPr>
        <a:xfrm>
          <a:off x="11184600" y="1905317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C146D6A-4295-4590-9E59-015E9EF63D3E}"/>
            </a:ext>
          </a:extLst>
        </xdr:cNvPr>
        <xdr:cNvSpPr/>
      </xdr:nvSpPr>
      <xdr:spPr>
        <a:xfrm>
          <a:off x="12745355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C2D352E-C414-4CDE-80FD-1C268941C80F}"/>
            </a:ext>
          </a:extLst>
        </xdr:cNvPr>
        <xdr:cNvSpPr/>
      </xdr:nvSpPr>
      <xdr:spPr>
        <a:xfrm>
          <a:off x="12743541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147513F9-0477-4D57-820A-F8D98595A4D3}"/>
            </a:ext>
          </a:extLst>
        </xdr:cNvPr>
        <xdr:cNvSpPr/>
      </xdr:nvSpPr>
      <xdr:spPr>
        <a:xfrm>
          <a:off x="12741730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21\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asrut154v1ibd/transcanada%20-%20june%202010/Excel/Deal%20Intelligence/MinoritySqueezeouts%20Since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asrut147v1ibd/Power/ENERGY/Company%20Files/Oil%20Service/Forum%20Oilfield/2009%2007%20Discussion/Excel/FV-EBITDA%20Comps_v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nasrut154v1ibd/45AC5387/02_Models/APU_SPH%20Combo%20v4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Rossana/share_c/Rossana/EGE/GUIA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elim004/DATA/Rossana/INFORM2000/UCP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Fernando/fgc/respaldo/respaldo/FGC/CONTABILIDAD$EMP.EXT/(5)Enersis%20Investment/1999/(5)CMRES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_A/Everyone-I-P/Park,%20Dan/Project%20Safari%20-%20Fairness%20(Aug%202006)/Fairness%20opinion%20presentation/Safari%20fairness%20analysis%20(Sept%202006)%20v.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BSort2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6E\MAR-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52412571\Configuraci&#243;n%20local\Archivos%20temporales%20de%20Internet\OLK12\Rentas%202002\Emgesa\MODELO%20RENTA%20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zergab/LOCALS~1/Temp/H.CONFIG.Notes.Data/USERS/NEUMAMI/Templates/COMPANY/FINALCAP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change.heartlandserver.com/Documents%20and%20Settings/campbelld/My%20Documents/MascoTech/My%20Documents/Templates/Book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b-my.sharepoint.com/Users/sjimenezv/Downloads/EEFF%20GEB%20Consolidado%201T%202019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olcodf312256/BeneficiosTributarios2006/winnt/perfiles/co80066276/Escritorio/agosto/Usuarios/Alexander/INDICE%20DE%20PERDIDAS/tam%20de%20ventas/Series%20de%20balance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c1268/entrada/Usuarios/Alexander/INDICE%20DE%20PERDIDAS/balance%20Rovira/Balance%20El&#233;ctri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F-I/IMS%20Health/2009/July/Board%20book/Excel/Project%20Cyclone%20model%20(unofficial)_5%207.11.09%202-boxv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79684562\Configuraci&#243;n%20local\Archivos%20temporales%20de%20Internet\OLK2A\Renta\Codensa%202007\Provision%20a%20diciembre\FINAL\Copia%20de%20Provision%20cierre-%207%20enero-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Healthcare%20Comp%20Model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Accounting/OLAP%20Reports/Auditor/Balance%20Sheet%20Flux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olcodf312256/BeneficiosTributarios2006/winnt/perfiles/co80066276/Escritorio/agosto/Usuarios/Alexander/Informes%20de%20avance/directorio%20agosto/A_JAIL/INFORME/PPROV5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Colcodf312256/BeneficiosTributarios2006/winnt/perfiles/co80066276/Escritorio/agosto/Usuarios/Alexander/Informes%20de%20avance/directorio%20agosto/control%20perdoidas/informe_junio/PPROV91-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EDIA/Companies/Cumulus/2006%20ETM/AVP/ETM%20model%20(June%202006)%20v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LUZ%20DARY/ESTADOS%20FINANCIEROS/DIRECTORIOS/A&#209;O%202014/06_JUNIO/06_Emgesa%20cierre%20JUNIO%2020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thomas/LOCALS~1/Temp/notesEA312D/LV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14006739/My%20Documents/Business%20Development/GE%20Capital%20Services%20(GECS)/Capital%20Placemat/Capital%20AB/Capital%20AB/LeAnn.AB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rechri/Desktop/Investment_Analyzer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change.heartlandserver.com/Documents%20and%20Settings/campbelld/My%20Documents/MascoTech/TEMP/270%20Zenith3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Industrials/Industries/HB_BP/Martin%20Marietta%20(MLM)/Project%20Aspen/2013.10.30%20-%20Project%20Aspen/backup/M&amp;A%20model/pro%20forma%20pie%20backup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Dealworks/User/Viewed/09009615832b479d/GCOM%20Model%2008.15.11_preSBC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DENSA%20S.A.%20ESP\CIERRE%20CONTABLE\A&#241;o%202009\Noviembre\CODENSA%20S.A.%20ESP\CIERRE%20CONTABLE\A&#241;o%202009\Octubre\EDUARD\PRESENT.%20RETEF\PRESENT.%20RETEF\archivos\excel\PLANTA-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GM%20Forecast/2004/xGM%20Forecast%20Clstr%20Summaries%20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AREA/TT/_Taweelah%20A1/Model/3rd%20June%20subm/TF-T/Copy%20of%20TA1CdB%200106%20fina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Everyone-I-P/Poddar/Project%20Geo/3.8.11%20CFO%20meeting/Model/Merger_Model%20v7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80417414\Configuraci&#243;n%20local\Archivos%20temporales%20de%20Internet\OLK7\RentabilidadMenoresEMGestdic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s/Managers/Lon/BUDGETS/BUDGET%202007/11-03-06%20Budget%20%233/Report%20Budget%20Run%20%23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Debt%20Compv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TEMP\C_04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ark,%20Dan/Project%20Orchard%20(Pharmerica)%20(Jan%2005)/Board%20Presentation%20(May%2011)/(DAN%20Solution%20file)%20LANCE.LBO_Model_SOLUTION_v0.4%20-%20NO%20RECAP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1020754194/Documents/BACKUP%20PAOLA%20LOZANO%20SEPTIEMBRE%2009/PAOLA/DIRECTORIO/2014/5.%20MAYO/05_Emgesa%20cierre%20MAYO%202014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s/Managers/Lon/2003%20BUDGET/BUDGET%20MODELS/January%2020%202003/jan%2020%2003%20pt630%20pd260/Report%20budget3%20pt630%20pd26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MTT-CorpFin/Deals/Emmis/2002/November%202002/Emmis%20Model_TD%20Version_11_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asrut147v1ibd/Power/ENERGY/Company%20Files/Oil%20Service/India/L&amp;T/Excel/Price%20Discount%20to%20July1_v06%20(Post%20India%20Additions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s/Managers/Lon/BUDGETS/BUDGET%202008/Board%20discussion%2010-29-07/Baseline%20case/Report%20-%20for%20financing%20discuss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esmith/Documents/outlookattachments/RMC%20County%20Forecast%202012-2017%20(Preliminary%20-%20June%202013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pelimfs00/data/My%20Documents/Clientes/L/Luz%20del%20sur%20-%20Grupo/Edeca&#241;ete/Edeca&#241;ete%20Aud%2031dic0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change.heartlandserver.com/Documents%20and%20Settings/campbelld/My%20Documents/MascoTech/TEMP/MODEL_REVISE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pelimfs00/data/Common/GUIA%20DE%20INFORMES%202005/guia2005/Secci&#243;n%209%20-%20GUIA20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_A/Everyone-I-P/Park,%20Dan/Entercom%20(Mar%202006)/Due%20Diligence%20materials%20(received%20May%2022)/7.%20GM%20Forecast/7a%202006%20Quarterly%20Forecast%20by%20Brands%20-%20Apr20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TEMP\Lboutil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Park,%20Dan/Project%20Orchard%20(Pharmerica)%20(Jan%2005)/Financial%20analysis/Pharmerica%20Model%20v.9.%20(Jan%2005)%20S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NERGY\Company%20Files\E&amp;P\Penn%20Virginia\2010%2008%20GP%20Discussion\Excel\GP%20Comps%20v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UIA20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NA\USLD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Everyone-Q-Z/Walker/Martin%20Marietta/4.21.10%20Follow%20up/Backup/4.21.10%20v19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Colcodf312256/BeneficiosTributarios2006/winnt/perfiles/co80066276/Escritorio/agosto/karla/INFORMES/PPROV2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17010\Configuraci&#243;n%20local\Archivos%20temporales%20de%20Internet\OLK9D6\Plantilla%20Reporte%20Emgesa%20octubre%2020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LIBRARY\ACCOUNT\CORP\Modeling\Bank%20Redo%20-%2004\Quarterly%20Model%20sent%2012-12-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Everyone-Q-Z/Underwood/TWC/Model/TW%20Telecom%20liquidity%20gguv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ngti/My%20Documents/All%20Important%20Files/Equipment%20BD/QFA%20(Corrected%20Goodwill%20%20SGA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Everyone-Q-Z/Ron/Projects/Industrials/Rivah/Model/Project%20RIVAH%20model%20-%2003.24.10%20-%20v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EJEMPLO%2098%20Movimiento%20de%20inmuebles,maquinaria%20y%20equipo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ENERGY/Company%20Files/MLP/Plains/2011%2001%20SemGroup%20Overview/Excel/Plains-SemGroup%20Charts%20v0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.1%20Movimiento%20de%20Activo%20Fijo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IO\A&#209;O%202005\DIRECTORIO\ABRIL%202005\EMGESA%20ABRIL%20200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PAOLA/DIRECTORIO/2014/MAYO/05_Emgesa%20cierre%20MAYO%202014p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change.heartlandserver.com/Documents%20and%20Settings/campbelld/My%20Documents/MascoTech/TEMP/cache/Content.IE5/CLYF8JOP/lbo_long_model(1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065991/LOCALS~1/Temp/c.data.U065991.notes_cdi/NOL%20mode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Everyone-A-H/Analysts/Standard%20models%20(In%20progress)/Acc-dil/Accretion-dilution%20v7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w/WOLFHOUND/model/model27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Pc1575/c/karla/INFORMES/PPROV1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M&amp;A/Dan%20Park/Model%20Templates/Lance%20Model/Lance%20Operating%20Mode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DRS\Comparable_Operational%20and%20Accretion%20Dilution%20AnalysisA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odels/Stand%20Alone%20Model/Project%20Star%20-%20Master%20Model%2010.2.13%20v5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M_A/Everyone-I-P/Park,%20Dan/Project%20Horseshoe%20(May%202006)/Project%20Horseshoe%20-%20Merger%20Model%20(May%202006)%20v.1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43220109\Mis%20documentos\Auditor&#237;a\2007\Deuda\6%20Deuda%20Jun-0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Cobogfsr01/publico/Archivos%20Procter.%20Juan%20Alberto%20JH/A&#209;O%202001/Declaraci&#243;n%20de%20Renta%20C&#237;a.295/Archivos%20Revisados%20Renta%20C&#237;a%20295%20A&#241;o%202001/An&#225;lisisCxCyCxPVinculadosCia295A&#241;o200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43220109\Configuraci&#243;n%20local\Archivos%20temporales%20de%20Internet\OLK2\winnt\perfiles\co43220109\Mis%20documentos\Auditor&#237;a\2004\andre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bg.ads.db.com/nyc-corpfin-g/TELECOM/COMPANY/GCI/April%202007%20-%20Spectrum%20Equity/LBO%20model/GCI%20LBO%20model%204.19.07%20v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asrut146v1ibd/45AC7508/03_Other%20Excel/Relative%20Price%20Performance_MW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  <sheetName val="Sol_Inf_Codensa"/>
      <sheetName val="Sol_Inf_CAM"/>
      <sheetName val="Ret_y_Aut"/>
      <sheetName val="Pas_vinc"/>
      <sheetName val="Pas_est"/>
      <sheetName val="Act_fij"/>
      <sheetName val="AxI_PC"/>
      <sheetName val="Otras_inversiones"/>
      <sheetName val="Fondeo_en_TES"/>
      <sheetName val="Bonos_paz"/>
      <sheetName val="Pag_Ext"/>
      <sheetName val="Resumen_cartera"/>
      <sheetName val="Mvto_cartera"/>
      <sheetName val="ESTADOS_FINANCIEROS"/>
      <sheetName val="Tipos_€"/>
      <sheetName val="Hoja3"/>
      <sheetName val="ALMAVIVA"/>
      <sheetName val="LMAYOR"/>
      <sheetName val="POR_FECHAS"/>
      <sheetName val="Datos"/>
      <sheetName val="EBITRECS"/>
      <sheetName val="Datos_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Output"/>
      <sheetName val="__FDSCACHE__"/>
      <sheetName val="Backup"/>
      <sheetName val="Notes"/>
    </sheetNames>
    <sheetDataSet>
      <sheetData sheetId="0">
        <row r="1">
          <cell r="B1" t="str">
            <v>Minority Squeezeouts</v>
          </cell>
        </row>
        <row r="2">
          <cell r="B2" t="str">
            <v>Source: Citi's M&amp;A Deal Intelligence, ReadyAnalytics</v>
          </cell>
        </row>
        <row r="3">
          <cell r="B3" t="str">
            <v>$100MM+ U.S. minority squeezeouts announced since 2000; see Backup tab for additional details; see Notes tab for footnotes.</v>
          </cell>
        </row>
        <row r="4">
          <cell r="B4" t="str">
            <v>TBD indicates those deals for which 14A or other relevant filing is not yet available.</v>
          </cell>
        </row>
        <row r="6">
          <cell r="F6" t="str">
            <v>Transaction Details</v>
          </cell>
          <cell r="K6" t="str">
            <v>Special Committee</v>
          </cell>
          <cell r="P6" t="str">
            <v>Offer Price (8)</v>
          </cell>
          <cell r="T6" t="str">
            <v>Premium</v>
          </cell>
          <cell r="W6" t="str">
            <v>Bumps (7)</v>
          </cell>
        </row>
        <row r="7">
          <cell r="A7" t="str">
            <v>SDC
Deal #</v>
          </cell>
          <cell r="B7" t="str">
            <v>Ann.
Date (1)</v>
          </cell>
          <cell r="C7" t="str">
            <v>Status</v>
          </cell>
          <cell r="D7" t="str">
            <v>Acquiror</v>
          </cell>
          <cell r="E7" t="str">
            <v>Target</v>
          </cell>
          <cell r="F7" t="str">
            <v>%
Stake</v>
          </cell>
          <cell r="G7" t="str">
            <v>Equity
Value
($M) (2)</v>
          </cell>
          <cell r="H7" t="str">
            <v>Consideration</v>
          </cell>
          <cell r="I7" t="str">
            <v>Type</v>
          </cell>
          <cell r="K7" t="str">
            <v>Formed
(Y/N)</v>
          </cell>
          <cell r="L7" t="str">
            <v>Initial
View
($) (3)</v>
          </cell>
          <cell r="M7" t="str">
            <v>Initial
Position (4)</v>
          </cell>
          <cell r="N7" t="str">
            <v>Final
Position</v>
          </cell>
          <cell r="P7" t="str">
            <v>Initial
($) (5)</v>
          </cell>
          <cell r="Q7" t="str">
            <v>Final
($) (1)</v>
          </cell>
          <cell r="R7" t="str">
            <v>%
Change</v>
          </cell>
          <cell r="T7" t="str">
            <v>1-Day</v>
          </cell>
          <cell r="U7" t="str">
            <v>1-Month</v>
          </cell>
          <cell r="W7" t="str">
            <v># of
Bumps</v>
          </cell>
          <cell r="X7" t="str">
            <v>Initial to
Final Offer
(# of Days)</v>
          </cell>
        </row>
        <row r="8">
          <cell r="A8">
            <v>2124252020</v>
          </cell>
          <cell r="B8">
            <v>40322</v>
          </cell>
          <cell r="C8" t="str">
            <v>Pending</v>
          </cell>
          <cell r="D8" t="str">
            <v>Tilman J. Fertitta</v>
          </cell>
          <cell r="E8" t="str">
            <v>Landry's Restaurants Inc.</v>
          </cell>
          <cell r="F8">
            <v>44.9</v>
          </cell>
          <cell r="G8">
            <v>173.94899376000001</v>
          </cell>
          <cell r="H8" t="str">
            <v>All Cash</v>
          </cell>
          <cell r="I8" t="str">
            <v>Negotiated</v>
          </cell>
          <cell r="K8" t="str">
            <v>Yes</v>
          </cell>
          <cell r="L8">
            <v>11.4452</v>
          </cell>
          <cell r="M8" t="str">
            <v>N/A</v>
          </cell>
          <cell r="N8" t="str">
            <v>Recommend</v>
          </cell>
          <cell r="P8">
            <v>9.3447759999999995</v>
          </cell>
          <cell r="Q8">
            <v>9.4481559999999991</v>
          </cell>
          <cell r="R8">
            <v>1.1062865498327579</v>
          </cell>
          <cell r="T8">
            <v>-1.9900829875518777</v>
          </cell>
          <cell r="U8">
            <v>-1.1699163179916483</v>
          </cell>
          <cell r="W8">
            <v>3</v>
          </cell>
          <cell r="X8">
            <v>7</v>
          </cell>
        </row>
        <row r="9">
          <cell r="A9">
            <v>2140383020</v>
          </cell>
          <cell r="B9">
            <v>40277</v>
          </cell>
          <cell r="C9" t="str">
            <v>Pending</v>
          </cell>
          <cell r="D9" t="str">
            <v>Danfoss Acquisition Inc.</v>
          </cell>
          <cell r="E9" t="str">
            <v>Sauer-Danfoss Inc.</v>
          </cell>
          <cell r="F9">
            <v>24.3</v>
          </cell>
          <cell r="G9">
            <v>164.61328842000003</v>
          </cell>
          <cell r="H9" t="str">
            <v>All Cash</v>
          </cell>
          <cell r="I9" t="str">
            <v>Unilateral</v>
          </cell>
          <cell r="K9" t="str">
            <v>Yes</v>
          </cell>
          <cell r="L9">
            <v>20</v>
          </cell>
          <cell r="M9" t="str">
            <v>N/A</v>
          </cell>
          <cell r="N9" t="str">
            <v>Recommend</v>
          </cell>
          <cell r="P9">
            <v>17</v>
          </cell>
          <cell r="Q9">
            <v>19.25</v>
          </cell>
          <cell r="R9">
            <v>13.235294117647056</v>
          </cell>
          <cell r="T9">
            <v>23.873873873873876</v>
          </cell>
          <cell r="U9">
            <v>15.824308062575199</v>
          </cell>
          <cell r="W9">
            <v>4</v>
          </cell>
          <cell r="X9">
            <v>57</v>
          </cell>
        </row>
        <row r="10">
          <cell r="A10">
            <v>2166447020</v>
          </cell>
          <cell r="B10">
            <v>40258</v>
          </cell>
          <cell r="C10" t="str">
            <v>Pending</v>
          </cell>
          <cell r="D10" t="str">
            <v>CONSOL Energy Inc.</v>
          </cell>
          <cell r="E10" t="str">
            <v>CNX Gas Corp.</v>
          </cell>
          <cell r="F10">
            <v>16.7</v>
          </cell>
          <cell r="G10">
            <v>964.46669822999991</v>
          </cell>
          <cell r="H10" t="str">
            <v>All Cash</v>
          </cell>
          <cell r="I10" t="str">
            <v>Unilateral</v>
          </cell>
          <cell r="K10" t="str">
            <v>Yes</v>
          </cell>
          <cell r="L10">
            <v>32.5</v>
          </cell>
          <cell r="M10" t="str">
            <v>N/A</v>
          </cell>
          <cell r="N10" t="str">
            <v>Recommend</v>
          </cell>
          <cell r="P10">
            <v>26.5</v>
          </cell>
          <cell r="Q10">
            <v>31</v>
          </cell>
          <cell r="R10">
            <v>16.981132075471695</v>
          </cell>
          <cell r="T10">
            <v>11.031518624641823</v>
          </cell>
          <cell r="U10">
            <v>23.456790123456784</v>
          </cell>
          <cell r="W10">
            <v>5</v>
          </cell>
          <cell r="X10">
            <v>17</v>
          </cell>
        </row>
        <row r="11">
          <cell r="A11">
            <v>2086549020</v>
          </cell>
          <cell r="B11">
            <v>40094</v>
          </cell>
          <cell r="C11" t="str">
            <v>Completed</v>
          </cell>
          <cell r="D11" t="str">
            <v>First American Corp</v>
          </cell>
          <cell r="E11" t="str">
            <v>First Advantage Corp</v>
          </cell>
          <cell r="F11">
            <v>20</v>
          </cell>
          <cell r="G11">
            <v>225.32303883999998</v>
          </cell>
          <cell r="H11" t="str">
            <v>All Stock</v>
          </cell>
          <cell r="I11" t="str">
            <v>Negotiated</v>
          </cell>
          <cell r="K11" t="str">
            <v>Yes</v>
          </cell>
          <cell r="L11">
            <v>37.057499999999997</v>
          </cell>
          <cell r="M11" t="str">
            <v>None</v>
          </cell>
          <cell r="N11" t="str">
            <v>Recommend</v>
          </cell>
          <cell r="P11">
            <v>31.919999999999998</v>
          </cell>
          <cell r="Q11">
            <v>34.272000000000006</v>
          </cell>
          <cell r="R11">
            <v>7.3684210526316019</v>
          </cell>
          <cell r="T11">
            <v>9.7757847533632471</v>
          </cell>
          <cell r="U11">
            <v>14.049916805324481</v>
          </cell>
          <cell r="W11">
            <v>2</v>
          </cell>
          <cell r="X11">
            <v>52</v>
          </cell>
        </row>
        <row r="12">
          <cell r="A12">
            <v>2105563020</v>
          </cell>
          <cell r="B12">
            <v>40074</v>
          </cell>
          <cell r="C12" t="str">
            <v>Completed</v>
          </cell>
          <cell r="D12" t="str">
            <v>Fairfax Financial Holdings Ltd.</v>
          </cell>
          <cell r="E12" t="str">
            <v>Odyssey Re Holdings Corp.</v>
          </cell>
          <cell r="F12">
            <v>27.4</v>
          </cell>
          <cell r="G12">
            <v>1050.4400335</v>
          </cell>
          <cell r="H12" t="str">
            <v>All Cash</v>
          </cell>
          <cell r="I12" t="str">
            <v>Negotiated</v>
          </cell>
          <cell r="K12" t="str">
            <v>Yes</v>
          </cell>
          <cell r="L12">
            <v>36.355999999999995</v>
          </cell>
          <cell r="M12" t="str">
            <v>None</v>
          </cell>
          <cell r="N12" t="str">
            <v>Recommend</v>
          </cell>
          <cell r="P12">
            <v>28.828800000000001</v>
          </cell>
          <cell r="Q12">
            <v>33.579000000000001</v>
          </cell>
          <cell r="R12">
            <v>16.47727272727273</v>
          </cell>
          <cell r="T12">
            <v>16.19031141868512</v>
          </cell>
          <cell r="U12">
            <v>9.7352941176470651</v>
          </cell>
          <cell r="W12">
            <v>2</v>
          </cell>
          <cell r="X12">
            <v>49</v>
          </cell>
        </row>
        <row r="13">
          <cell r="A13">
            <v>1997172020</v>
          </cell>
          <cell r="B13">
            <v>39883</v>
          </cell>
          <cell r="C13" t="str">
            <v>Completed</v>
          </cell>
          <cell r="D13" t="str">
            <v>Roche Holding AG</v>
          </cell>
          <cell r="E13" t="str">
            <v>Genentech Inc</v>
          </cell>
          <cell r="F13">
            <v>44.1</v>
          </cell>
          <cell r="G13">
            <v>44226.447952049995</v>
          </cell>
          <cell r="H13" t="str">
            <v>All Cash</v>
          </cell>
          <cell r="I13" t="str">
            <v>Negotiated</v>
          </cell>
          <cell r="K13" t="str">
            <v>Yes</v>
          </cell>
          <cell r="L13" t="str">
            <v>N/A</v>
          </cell>
          <cell r="M13" t="str">
            <v>N/A</v>
          </cell>
          <cell r="N13" t="str">
            <v>Recommend</v>
          </cell>
          <cell r="P13">
            <v>7.41</v>
          </cell>
          <cell r="Q13">
            <v>7.43</v>
          </cell>
          <cell r="R13">
            <v>0.26990553306343035</v>
          </cell>
          <cell r="T13">
            <v>18.879999999999985</v>
          </cell>
          <cell r="U13">
            <v>36.330275229357788</v>
          </cell>
          <cell r="W13">
            <v>1</v>
          </cell>
          <cell r="X13">
            <v>1</v>
          </cell>
        </row>
        <row r="14">
          <cell r="A14">
            <v>2055097020</v>
          </cell>
          <cell r="B14">
            <v>39875</v>
          </cell>
          <cell r="C14" t="str">
            <v>Completed</v>
          </cell>
          <cell r="D14" t="str">
            <v>Magellan Midstream Partners LP</v>
          </cell>
          <cell r="E14" t="str">
            <v>Magellan Midstream Hldg LP</v>
          </cell>
          <cell r="F14">
            <v>45.4</v>
          </cell>
          <cell r="G14">
            <v>533.38194257611997</v>
          </cell>
          <cell r="H14" t="str">
            <v>All Stock</v>
          </cell>
          <cell r="I14" t="str">
            <v>Negotiated</v>
          </cell>
          <cell r="K14" t="str">
            <v>Yes</v>
          </cell>
          <cell r="L14">
            <v>39.5</v>
          </cell>
          <cell r="M14" t="str">
            <v>Not Recommend</v>
          </cell>
          <cell r="N14" t="str">
            <v>Recommend</v>
          </cell>
          <cell r="P14">
            <v>32.5</v>
          </cell>
          <cell r="Q14">
            <v>37.5</v>
          </cell>
          <cell r="R14">
            <v>15.384615384615374</v>
          </cell>
          <cell r="T14">
            <v>32.321806633733232</v>
          </cell>
          <cell r="U14">
            <v>14.085792515972017</v>
          </cell>
          <cell r="W14">
            <v>5</v>
          </cell>
          <cell r="X14">
            <v>50</v>
          </cell>
        </row>
        <row r="15">
          <cell r="A15">
            <v>2021394020</v>
          </cell>
          <cell r="B15">
            <v>39769</v>
          </cell>
          <cell r="C15" t="str">
            <v>Withdrawn</v>
          </cell>
          <cell r="D15" t="str">
            <v>BGH GP Holdings LLC</v>
          </cell>
          <cell r="E15" t="str">
            <v>Buckeye GP Holdings LP</v>
          </cell>
          <cell r="F15">
            <v>38</v>
          </cell>
          <cell r="G15">
            <v>188.19499999999999</v>
          </cell>
          <cell r="H15" t="str">
            <v>All Cash</v>
          </cell>
          <cell r="I15" t="str">
            <v>Unilateral</v>
          </cell>
          <cell r="K15" t="str">
            <v>Yes</v>
          </cell>
          <cell r="L15">
            <v>7.5057751444695251</v>
          </cell>
          <cell r="M15" t="str">
            <v>N/A</v>
          </cell>
          <cell r="N15" t="str">
            <v>Recommend</v>
          </cell>
          <cell r="P15">
            <v>5.4656967213114749</v>
          </cell>
          <cell r="Q15">
            <v>6.43466439</v>
          </cell>
          <cell r="R15">
            <v>17.728163820549938</v>
          </cell>
          <cell r="T15">
            <v>8.3276833333333364</v>
          </cell>
          <cell r="U15">
            <v>7.2444065000000002</v>
          </cell>
          <cell r="W15">
            <v>3</v>
          </cell>
          <cell r="X15">
            <v>38</v>
          </cell>
        </row>
        <row r="16">
          <cell r="A16">
            <v>2003789020</v>
          </cell>
          <cell r="B16">
            <v>39678</v>
          </cell>
          <cell r="C16" t="str">
            <v>Completed</v>
          </cell>
          <cell r="D16" t="str">
            <v>Bank of Tokyo-Mitsubishi UFJ</v>
          </cell>
          <cell r="E16" t="str">
            <v>UnionBanCal Corp</v>
          </cell>
          <cell r="F16">
            <v>34.6</v>
          </cell>
          <cell r="G16">
            <v>3508.0767518999996</v>
          </cell>
          <cell r="H16" t="str">
            <v>All Cash</v>
          </cell>
          <cell r="I16" t="str">
            <v>Unilateral</v>
          </cell>
          <cell r="K16" t="str">
            <v>Yes</v>
          </cell>
          <cell r="L16" t="str">
            <v>N/A</v>
          </cell>
          <cell r="M16" t="str">
            <v>Not Recommend</v>
          </cell>
          <cell r="N16" t="str">
            <v>Recommend</v>
          </cell>
          <cell r="P16">
            <v>9.2061700000000002</v>
          </cell>
          <cell r="Q16">
            <v>10.783799999999999</v>
          </cell>
          <cell r="R16">
            <v>17.13665943600866</v>
          </cell>
          <cell r="T16">
            <v>44.74899328859059</v>
          </cell>
          <cell r="U16">
            <v>42.831788079470186</v>
          </cell>
          <cell r="W16">
            <v>3</v>
          </cell>
          <cell r="X16">
            <v>50</v>
          </cell>
        </row>
        <row r="17">
          <cell r="A17">
            <v>1959327020</v>
          </cell>
          <cell r="B17">
            <v>39666</v>
          </cell>
          <cell r="C17" t="str">
            <v>Completed</v>
          </cell>
          <cell r="D17" t="str">
            <v>National Mutual Insurance</v>
          </cell>
          <cell r="E17" t="str">
            <v>Nationwide Financial Services</v>
          </cell>
          <cell r="F17">
            <v>33.700000000000003</v>
          </cell>
          <cell r="G17">
            <v>2438.7426250000003</v>
          </cell>
          <cell r="H17" t="str">
            <v>All Cash</v>
          </cell>
          <cell r="I17" t="str">
            <v>Negotiated</v>
          </cell>
          <cell r="K17" t="str">
            <v>Yes</v>
          </cell>
          <cell r="L17" t="str">
            <v>N/A</v>
          </cell>
          <cell r="M17" t="str">
            <v>N/A</v>
          </cell>
          <cell r="N17" t="str">
            <v>Recommend</v>
          </cell>
          <cell r="P17">
            <v>31</v>
          </cell>
          <cell r="Q17">
            <v>32.33</v>
          </cell>
          <cell r="R17">
            <v>4.290322580645145</v>
          </cell>
          <cell r="T17">
            <v>6.5238879736408517</v>
          </cell>
          <cell r="U17">
            <v>7.088439880755204</v>
          </cell>
          <cell r="W17">
            <v>2</v>
          </cell>
          <cell r="X17">
            <v>14</v>
          </cell>
        </row>
        <row r="18">
          <cell r="A18">
            <v>1947437020</v>
          </cell>
          <cell r="B18">
            <v>39476</v>
          </cell>
          <cell r="C18" t="str">
            <v>Withdrawn</v>
          </cell>
          <cell r="D18" t="str">
            <v>CONSOL Energy Inc.</v>
          </cell>
          <cell r="E18" t="str">
            <v>CNX Gas Corp.</v>
          </cell>
          <cell r="F18">
            <v>18.3</v>
          </cell>
          <cell r="G18">
            <v>930.7312239052801</v>
          </cell>
          <cell r="H18" t="str">
            <v>All Stock</v>
          </cell>
          <cell r="I18" t="str">
            <v>Unilateral</v>
          </cell>
          <cell r="K18" t="str">
            <v>Yes</v>
          </cell>
          <cell r="L18">
            <v>23</v>
          </cell>
          <cell r="M18" t="str">
            <v>N/A</v>
          </cell>
          <cell r="N18" t="str">
            <v>Recommend</v>
          </cell>
          <cell r="P18">
            <v>16</v>
          </cell>
          <cell r="Q18">
            <v>21</v>
          </cell>
          <cell r="R18">
            <v>31.25</v>
          </cell>
          <cell r="T18">
            <v>44.131777625257371</v>
          </cell>
          <cell r="U18">
            <v>46.137787056367415</v>
          </cell>
          <cell r="W18">
            <v>3</v>
          </cell>
          <cell r="X18">
            <v>122</v>
          </cell>
        </row>
        <row r="19">
          <cell r="A19">
            <v>1917693020</v>
          </cell>
          <cell r="B19">
            <v>39434</v>
          </cell>
          <cell r="C19" t="str">
            <v>Completed</v>
          </cell>
          <cell r="D19" t="str">
            <v>Mgmt, Macquarie, GS</v>
          </cell>
          <cell r="E19" t="str">
            <v>Waste Industries USA Inc.</v>
          </cell>
          <cell r="F19">
            <v>49</v>
          </cell>
          <cell r="G19">
            <v>263.15107882000007</v>
          </cell>
          <cell r="H19" t="str">
            <v>All Cash</v>
          </cell>
          <cell r="I19" t="str">
            <v>Negotiated</v>
          </cell>
          <cell r="K19" t="str">
            <v>Yes</v>
          </cell>
          <cell r="L19">
            <v>26</v>
          </cell>
          <cell r="M19" t="str">
            <v>N/A</v>
          </cell>
          <cell r="N19" t="str">
            <v>Recommend</v>
          </cell>
          <cell r="P19">
            <v>19.75</v>
          </cell>
          <cell r="Q19">
            <v>22</v>
          </cell>
          <cell r="R19">
            <v>11.392405063291132</v>
          </cell>
          <cell r="T19">
            <v>34.638922888616897</v>
          </cell>
          <cell r="U19">
            <v>22.562674094707535</v>
          </cell>
          <cell r="W19">
            <v>4</v>
          </cell>
          <cell r="X19">
            <v>111</v>
          </cell>
        </row>
        <row r="20">
          <cell r="A20">
            <v>1888974020</v>
          </cell>
          <cell r="B20">
            <v>39391</v>
          </cell>
          <cell r="C20" t="str">
            <v>Completed</v>
          </cell>
          <cell r="D20" t="str">
            <v>Alfa Mutual</v>
          </cell>
          <cell r="E20" t="str">
            <v>Alfa Corp.</v>
          </cell>
          <cell r="F20">
            <v>45</v>
          </cell>
          <cell r="G20">
            <v>797.61933900000008</v>
          </cell>
          <cell r="H20" t="str">
            <v>All Cash</v>
          </cell>
          <cell r="I20" t="str">
            <v>Negotiated</v>
          </cell>
          <cell r="K20" t="str">
            <v>Yes</v>
          </cell>
          <cell r="L20">
            <v>25.5</v>
          </cell>
          <cell r="M20" t="str">
            <v>N/A</v>
          </cell>
          <cell r="N20" t="str">
            <v>Recommend</v>
          </cell>
          <cell r="P20">
            <v>23.5</v>
          </cell>
          <cell r="Q20">
            <v>24.5</v>
          </cell>
          <cell r="R20">
            <v>4.2553191489361764</v>
          </cell>
          <cell r="T20">
            <v>13.216266173752311</v>
          </cell>
          <cell r="U20">
            <v>12.488521579430657</v>
          </cell>
          <cell r="W20">
            <v>1</v>
          </cell>
          <cell r="X20">
            <v>85</v>
          </cell>
        </row>
        <row r="21">
          <cell r="A21">
            <v>1900391020</v>
          </cell>
          <cell r="B21">
            <v>39318</v>
          </cell>
          <cell r="C21" t="str">
            <v>Withdrawn</v>
          </cell>
          <cell r="D21" t="str">
            <v>The Hearst Corp.</v>
          </cell>
          <cell r="E21" t="str">
            <v>Hearst-Argyle Television Inc.</v>
          </cell>
          <cell r="F21">
            <v>27</v>
          </cell>
          <cell r="G21">
            <v>595.63598669999999</v>
          </cell>
          <cell r="H21" t="str">
            <v>All Cash</v>
          </cell>
          <cell r="I21" t="str">
            <v>Unilateral</v>
          </cell>
          <cell r="K21" t="str">
            <v>Yes</v>
          </cell>
          <cell r="L21" t="str">
            <v>N/A</v>
          </cell>
          <cell r="M21" t="str">
            <v>Not Recommend</v>
          </cell>
          <cell r="N21" t="str">
            <v>Not Recommend</v>
          </cell>
          <cell r="P21">
            <v>23.5</v>
          </cell>
          <cell r="Q21">
            <v>23.5</v>
          </cell>
          <cell r="R21">
            <v>0</v>
          </cell>
          <cell r="T21">
            <v>14.858260019550329</v>
          </cell>
          <cell r="U21">
            <v>12.225405921680977</v>
          </cell>
          <cell r="W21">
            <v>0</v>
          </cell>
          <cell r="X21">
            <v>0</v>
          </cell>
        </row>
        <row r="22">
          <cell r="A22">
            <v>1842365020</v>
          </cell>
          <cell r="B22">
            <v>39220</v>
          </cell>
          <cell r="C22" t="str">
            <v>Completed</v>
          </cell>
          <cell r="D22" t="str">
            <v>American Financial Group</v>
          </cell>
          <cell r="E22" t="str">
            <v>Great American Fin'l Resources</v>
          </cell>
          <cell r="F22">
            <v>19</v>
          </cell>
          <cell r="G22">
            <v>221.43481220000001</v>
          </cell>
          <cell r="H22" t="str">
            <v>All Cash</v>
          </cell>
          <cell r="I22" t="str">
            <v>Negotiated</v>
          </cell>
          <cell r="K22" t="str">
            <v>Yes</v>
          </cell>
          <cell r="L22">
            <v>24</v>
          </cell>
          <cell r="M22" t="str">
            <v>N/A</v>
          </cell>
          <cell r="N22" t="str">
            <v>Recommend</v>
          </cell>
          <cell r="P22">
            <v>17.600000000000001</v>
          </cell>
          <cell r="Q22">
            <v>22</v>
          </cell>
          <cell r="R22">
            <v>25</v>
          </cell>
          <cell r="T22">
            <v>44.736842105263143</v>
          </cell>
          <cell r="U22">
            <v>31.500298864315603</v>
          </cell>
          <cell r="W22">
            <v>4</v>
          </cell>
          <cell r="X22">
            <v>111</v>
          </cell>
        </row>
        <row r="23">
          <cell r="A23">
            <v>1833431020</v>
          </cell>
          <cell r="B23">
            <v>39217</v>
          </cell>
          <cell r="C23" t="str">
            <v>Completed</v>
          </cell>
          <cell r="D23" t="str">
            <v>American Int'l Group Inc.</v>
          </cell>
          <cell r="E23" t="str">
            <v>21st Century Insurance</v>
          </cell>
          <cell r="F23">
            <v>38.1</v>
          </cell>
          <cell r="G23">
            <v>724.80620850000003</v>
          </cell>
          <cell r="H23" t="str">
            <v>All Cash</v>
          </cell>
          <cell r="I23" t="str">
            <v>Negotiated</v>
          </cell>
          <cell r="K23" t="str">
            <v>Yes</v>
          </cell>
          <cell r="L23">
            <v>41</v>
          </cell>
          <cell r="M23" t="str">
            <v>N/A</v>
          </cell>
          <cell r="N23" t="str">
            <v>Recommend</v>
          </cell>
          <cell r="P23">
            <v>36.75</v>
          </cell>
          <cell r="Q23">
            <v>38</v>
          </cell>
          <cell r="R23">
            <v>3.4013605442176909</v>
          </cell>
          <cell r="T23">
            <v>33.473832103969102</v>
          </cell>
          <cell r="U23">
            <v>31.487889273356394</v>
          </cell>
          <cell r="W23">
            <v>2</v>
          </cell>
          <cell r="X23">
            <v>57</v>
          </cell>
        </row>
        <row r="24">
          <cell r="A24">
            <v>1800173020</v>
          </cell>
          <cell r="B24">
            <v>39118</v>
          </cell>
          <cell r="C24" t="str">
            <v>Completed</v>
          </cell>
          <cell r="D24" t="str">
            <v>VNU / Nielsen</v>
          </cell>
          <cell r="E24" t="str">
            <v>NetRatings Inc.</v>
          </cell>
          <cell r="F24">
            <v>39.5</v>
          </cell>
          <cell r="G24">
            <v>290.87247000000002</v>
          </cell>
          <cell r="H24" t="str">
            <v>All Cash</v>
          </cell>
          <cell r="I24" t="str">
            <v>Negotiated</v>
          </cell>
          <cell r="K24" t="str">
            <v>Yes</v>
          </cell>
          <cell r="L24" t="str">
            <v>N/A</v>
          </cell>
          <cell r="M24" t="str">
            <v>None</v>
          </cell>
          <cell r="N24" t="str">
            <v>None</v>
          </cell>
          <cell r="P24">
            <v>33.700800000000001</v>
          </cell>
          <cell r="Q24">
            <v>33.700800000000001</v>
          </cell>
          <cell r="R24">
            <v>0</v>
          </cell>
          <cell r="T24">
            <v>11.962790697674407</v>
          </cell>
          <cell r="U24">
            <v>5.479812206572765</v>
          </cell>
          <cell r="W24">
            <v>0</v>
          </cell>
          <cell r="X24">
            <v>0</v>
          </cell>
        </row>
        <row r="25">
          <cell r="A25">
            <v>1813801020</v>
          </cell>
          <cell r="B25">
            <v>39041</v>
          </cell>
          <cell r="C25" t="str">
            <v>Completed</v>
          </cell>
          <cell r="D25" t="str">
            <v>Toronto-Dominion Bank</v>
          </cell>
          <cell r="E25" t="str">
            <v>TD Banknorth Inc.</v>
          </cell>
          <cell r="F25">
            <v>43</v>
          </cell>
          <cell r="G25">
            <v>3173.4738918149001</v>
          </cell>
          <cell r="H25" t="str">
            <v>All Cash</v>
          </cell>
          <cell r="I25" t="str">
            <v>Negotiated</v>
          </cell>
          <cell r="K25" t="str">
            <v>Yes</v>
          </cell>
          <cell r="L25">
            <v>56</v>
          </cell>
          <cell r="M25" t="str">
            <v>N/A</v>
          </cell>
          <cell r="N25" t="str">
            <v>Recommend</v>
          </cell>
          <cell r="P25">
            <v>47.2</v>
          </cell>
          <cell r="Q25">
            <v>52.25</v>
          </cell>
          <cell r="R25">
            <v>10.699152542372881</v>
          </cell>
          <cell r="T25">
            <v>37.753756920643291</v>
          </cell>
          <cell r="U25">
            <v>28.694581280788167</v>
          </cell>
          <cell r="W25">
            <v>3</v>
          </cell>
          <cell r="X25">
            <v>154</v>
          </cell>
        </row>
        <row r="26">
          <cell r="A26">
            <v>1696877020</v>
          </cell>
          <cell r="B26">
            <v>38672</v>
          </cell>
          <cell r="C26" t="str">
            <v>Completed</v>
          </cell>
          <cell r="D26" t="str">
            <v>Vector Group</v>
          </cell>
          <cell r="E26" t="str">
            <v>New Valley Corp.</v>
          </cell>
          <cell r="F26">
            <v>42.3</v>
          </cell>
          <cell r="G26">
            <v>106.43020639869599</v>
          </cell>
          <cell r="H26" t="str">
            <v>All Stock</v>
          </cell>
          <cell r="I26" t="str">
            <v>Unilateral</v>
          </cell>
          <cell r="K26" t="str">
            <v>Yes</v>
          </cell>
          <cell r="L26">
            <v>79</v>
          </cell>
          <cell r="M26" t="str">
            <v>Not Recommend</v>
          </cell>
          <cell r="N26" t="str">
            <v>Recommend</v>
          </cell>
          <cell r="P26">
            <v>58</v>
          </cell>
          <cell r="Q26">
            <v>73.5</v>
          </cell>
          <cell r="R26">
            <v>26.724137931034477</v>
          </cell>
          <cell r="T26">
            <v>26.332072877277412</v>
          </cell>
          <cell r="U26">
            <v>102.98260149130076</v>
          </cell>
          <cell r="W26">
            <v>2</v>
          </cell>
          <cell r="X26">
            <v>114</v>
          </cell>
        </row>
        <row r="27">
          <cell r="A27">
            <v>1701069020</v>
          </cell>
          <cell r="B27">
            <v>38670</v>
          </cell>
          <cell r="C27" t="str">
            <v>Completed</v>
          </cell>
          <cell r="D27" t="str">
            <v>ev3 Inc.</v>
          </cell>
          <cell r="E27" t="str">
            <v>Micro Therapeutics</v>
          </cell>
          <cell r="F27">
            <v>29.8</v>
          </cell>
          <cell r="G27">
            <v>93.046225148387279</v>
          </cell>
          <cell r="H27" t="str">
            <v>All Stock</v>
          </cell>
          <cell r="I27" t="str">
            <v>Negotiated</v>
          </cell>
          <cell r="K27" t="str">
            <v>Yes</v>
          </cell>
          <cell r="L27" t="str">
            <v>N/A</v>
          </cell>
          <cell r="M27" t="str">
            <v>Not Recommend</v>
          </cell>
          <cell r="N27" t="str">
            <v>Not Recommend</v>
          </cell>
          <cell r="P27">
            <v>17</v>
          </cell>
          <cell r="Q27">
            <v>17.5</v>
          </cell>
          <cell r="R27">
            <v>2.9411764705882248</v>
          </cell>
          <cell r="T27">
            <v>23.239436619718301</v>
          </cell>
          <cell r="U27">
            <v>17.607526881720425</v>
          </cell>
          <cell r="W27">
            <v>1</v>
          </cell>
          <cell r="X27">
            <v>27</v>
          </cell>
        </row>
        <row r="28">
          <cell r="A28">
            <v>1690193020</v>
          </cell>
          <cell r="B28">
            <v>38646</v>
          </cell>
          <cell r="C28" t="str">
            <v>Completed</v>
          </cell>
          <cell r="D28" t="str">
            <v>IYG Holding</v>
          </cell>
          <cell r="E28" t="str">
            <v>7-Eleven Inc.</v>
          </cell>
          <cell r="F28">
            <v>27.3</v>
          </cell>
          <cell r="G28">
            <v>1181.7706241249998</v>
          </cell>
          <cell r="H28" t="str">
            <v>All Cash</v>
          </cell>
          <cell r="I28" t="str">
            <v>Unilateral</v>
          </cell>
          <cell r="K28" t="str">
            <v>Yes</v>
          </cell>
          <cell r="L28" t="str">
            <v>N/A</v>
          </cell>
          <cell r="M28" t="str">
            <v>N/A</v>
          </cell>
          <cell r="N28" t="str">
            <v>Recommend</v>
          </cell>
          <cell r="P28">
            <v>89</v>
          </cell>
          <cell r="Q28">
            <v>95</v>
          </cell>
          <cell r="R28">
            <v>6.7415730337078594</v>
          </cell>
          <cell r="T28">
            <v>16.108530921535056</v>
          </cell>
          <cell r="U28">
            <v>28.066864383930955</v>
          </cell>
          <cell r="W28">
            <v>3</v>
          </cell>
          <cell r="X28">
            <v>233</v>
          </cell>
        </row>
        <row r="29">
          <cell r="A29">
            <v>1679399020</v>
          </cell>
          <cell r="B29">
            <v>38534</v>
          </cell>
          <cell r="C29" t="str">
            <v>Completed</v>
          </cell>
          <cell r="D29" t="str">
            <v>Santos Ltd.</v>
          </cell>
          <cell r="E29" t="str">
            <v>Tipperary Corp.</v>
          </cell>
          <cell r="F29">
            <v>46</v>
          </cell>
          <cell r="G29">
            <v>141.34650262199997</v>
          </cell>
          <cell r="H29" t="str">
            <v>All Cash</v>
          </cell>
          <cell r="I29" t="str">
            <v>Negotiated</v>
          </cell>
          <cell r="K29" t="str">
            <v>Yes</v>
          </cell>
          <cell r="L29">
            <v>19.012499999999999</v>
          </cell>
          <cell r="M29" t="str">
            <v>Not Recommend</v>
          </cell>
          <cell r="N29" t="str">
            <v>Recommend</v>
          </cell>
          <cell r="P29">
            <v>17.493500000000001</v>
          </cell>
          <cell r="Q29">
            <v>18.753625</v>
          </cell>
          <cell r="R29">
            <v>7.2033898305084554</v>
          </cell>
          <cell r="T29">
            <v>25.02416666666667</v>
          </cell>
          <cell r="U29">
            <v>20.215544871794865</v>
          </cell>
          <cell r="W29">
            <v>2</v>
          </cell>
          <cell r="X29">
            <v>131</v>
          </cell>
        </row>
        <row r="30">
          <cell r="A30">
            <v>1643476020</v>
          </cell>
          <cell r="B30">
            <v>38463</v>
          </cell>
          <cell r="C30" t="str">
            <v>Completed</v>
          </cell>
          <cell r="D30" t="str">
            <v>Vishay Intertechnology</v>
          </cell>
          <cell r="E30" t="str">
            <v>Siliconix Inc.</v>
          </cell>
          <cell r="F30">
            <v>19.600000000000001</v>
          </cell>
          <cell r="G30">
            <v>196.64842369536001</v>
          </cell>
          <cell r="H30" t="str">
            <v>All Stock</v>
          </cell>
          <cell r="I30" t="str">
            <v>Unilateral</v>
          </cell>
          <cell r="K30" t="str">
            <v>Yes</v>
          </cell>
          <cell r="L30">
            <v>66</v>
          </cell>
          <cell r="M30" t="str">
            <v>Not Recommend</v>
          </cell>
          <cell r="N30" t="str">
            <v>Recommend</v>
          </cell>
          <cell r="P30">
            <v>58</v>
          </cell>
          <cell r="Q30">
            <v>65</v>
          </cell>
          <cell r="R30">
            <v>12.06896551724137</v>
          </cell>
          <cell r="T30">
            <v>29.404738204260394</v>
          </cell>
          <cell r="U30">
            <v>39.724849527085105</v>
          </cell>
          <cell r="W30">
            <v>3</v>
          </cell>
          <cell r="X30">
            <v>16</v>
          </cell>
        </row>
        <row r="31">
          <cell r="A31">
            <v>1631052020</v>
          </cell>
          <cell r="B31">
            <v>38414</v>
          </cell>
          <cell r="C31" t="str">
            <v>Completed</v>
          </cell>
          <cell r="D31" t="str">
            <v>News Corp.</v>
          </cell>
          <cell r="E31" t="str">
            <v>Fox Entertainment Group</v>
          </cell>
          <cell r="F31">
            <v>17.899999999999999</v>
          </cell>
          <cell r="G31">
            <v>5978.0024245670402</v>
          </cell>
          <cell r="H31" t="str">
            <v>All Stock</v>
          </cell>
          <cell r="I31" t="str">
            <v>Unilateral</v>
          </cell>
          <cell r="K31" t="str">
            <v>Yes</v>
          </cell>
          <cell r="L31">
            <v>23</v>
          </cell>
          <cell r="M31" t="str">
            <v>Not Recommend</v>
          </cell>
          <cell r="N31" t="str">
            <v>Recommend</v>
          </cell>
          <cell r="P31">
            <v>17.474124999999997</v>
          </cell>
          <cell r="Q31">
            <v>18.855799999999999</v>
          </cell>
          <cell r="R31">
            <v>7.9069767441860561</v>
          </cell>
          <cell r="T31">
            <v>47.888627450980373</v>
          </cell>
          <cell r="U31">
            <v>35.848703170028799</v>
          </cell>
          <cell r="W31">
            <v>4</v>
          </cell>
          <cell r="X31">
            <v>104</v>
          </cell>
        </row>
        <row r="32">
          <cell r="A32">
            <v>1640520020</v>
          </cell>
          <cell r="B32">
            <v>38404</v>
          </cell>
          <cell r="C32" t="str">
            <v>Completed</v>
          </cell>
          <cell r="D32" t="str">
            <v>Novarits AG</v>
          </cell>
          <cell r="E32" t="str">
            <v>Eon Labs Inc.</v>
          </cell>
          <cell r="F32">
            <v>35.5</v>
          </cell>
          <cell r="G32">
            <v>977.58031280000012</v>
          </cell>
          <cell r="H32" t="str">
            <v>All Cash</v>
          </cell>
          <cell r="I32" t="str">
            <v>Negotiated</v>
          </cell>
          <cell r="K32" t="str">
            <v>Yes</v>
          </cell>
          <cell r="L32" t="str">
            <v>N/A</v>
          </cell>
          <cell r="M32" t="str">
            <v>Not Recommend</v>
          </cell>
          <cell r="N32" t="str">
            <v>Recommend</v>
          </cell>
          <cell r="P32">
            <v>13</v>
          </cell>
          <cell r="Q32">
            <v>24</v>
          </cell>
          <cell r="R32">
            <v>84.615384615384627</v>
          </cell>
          <cell r="T32">
            <v>120.99447513812156</v>
          </cell>
          <cell r="U32">
            <v>149.48024948024946</v>
          </cell>
          <cell r="W32">
            <v>6</v>
          </cell>
          <cell r="X32">
            <v>214</v>
          </cell>
        </row>
        <row r="33">
          <cell r="A33">
            <v>1634901020</v>
          </cell>
          <cell r="B33">
            <v>38379</v>
          </cell>
          <cell r="C33" t="str">
            <v>Completed</v>
          </cell>
          <cell r="D33" t="str">
            <v>Danisco A/S</v>
          </cell>
          <cell r="E33" t="str">
            <v>Genencor International</v>
          </cell>
          <cell r="F33">
            <v>16</v>
          </cell>
          <cell r="G33">
            <v>183.47560000000001</v>
          </cell>
          <cell r="H33" t="str">
            <v>All Cash</v>
          </cell>
          <cell r="I33" t="str">
            <v>Negotiated</v>
          </cell>
          <cell r="K33" t="str">
            <v>Yes</v>
          </cell>
          <cell r="L33">
            <v>13.75</v>
          </cell>
          <cell r="M33" t="str">
            <v>Not Recommend</v>
          </cell>
          <cell r="N33" t="str">
            <v>Not Recommend</v>
          </cell>
          <cell r="P33">
            <v>10.1</v>
          </cell>
          <cell r="Q33">
            <v>14</v>
          </cell>
          <cell r="R33">
            <v>38.613861386138623</v>
          </cell>
          <cell r="T33">
            <v>53.340635268346091</v>
          </cell>
          <cell r="U33">
            <v>56.424581005586582</v>
          </cell>
          <cell r="W33">
            <v>4</v>
          </cell>
          <cell r="X33">
            <v>109</v>
          </cell>
        </row>
        <row r="34">
          <cell r="A34">
            <v>1632802020</v>
          </cell>
          <cell r="B34">
            <v>38370</v>
          </cell>
          <cell r="C34" t="str">
            <v>Completed</v>
          </cell>
          <cell r="D34" t="str">
            <v>Liberty Media</v>
          </cell>
          <cell r="E34" t="str">
            <v>UnitedGlobalCom Inc.</v>
          </cell>
          <cell r="F34">
            <v>47</v>
          </cell>
          <cell r="G34">
            <v>3508.6704113056212</v>
          </cell>
          <cell r="H34" t="str">
            <v>Cash or Stock</v>
          </cell>
          <cell r="I34" t="str">
            <v>Negotiated</v>
          </cell>
          <cell r="K34" t="str">
            <v>Yes</v>
          </cell>
          <cell r="L34" t="str">
            <v>TBD</v>
          </cell>
          <cell r="M34" t="str">
            <v>Not Recommend</v>
          </cell>
          <cell r="N34" t="str">
            <v>TBD</v>
          </cell>
          <cell r="P34" t="str">
            <v>TBD</v>
          </cell>
          <cell r="Q34">
            <v>38.25</v>
          </cell>
          <cell r="R34" t="str">
            <v>TBD</v>
          </cell>
          <cell r="T34">
            <v>45.825390773922983</v>
          </cell>
          <cell r="U34">
            <v>42.937219730941692</v>
          </cell>
          <cell r="W34" t="str">
            <v>TBD</v>
          </cell>
          <cell r="X34" t="str">
            <v>TBD</v>
          </cell>
        </row>
        <row r="36">
          <cell r="E36" t="str">
            <v>High</v>
          </cell>
          <cell r="T36">
            <v>120.99447513812156</v>
          </cell>
          <cell r="U36">
            <v>149.48024948024946</v>
          </cell>
        </row>
        <row r="37">
          <cell r="E37" t="str">
            <v>Mean</v>
          </cell>
          <cell r="T37">
            <v>29.356085161772807</v>
          </cell>
          <cell r="U37">
            <v>31.605266882089822</v>
          </cell>
        </row>
        <row r="38">
          <cell r="E38" t="str">
            <v>Median</v>
          </cell>
          <cell r="T38">
            <v>25.02416666666667</v>
          </cell>
          <cell r="U38">
            <v>23.456790123456784</v>
          </cell>
        </row>
        <row r="39">
          <cell r="E39" t="str">
            <v>Low</v>
          </cell>
          <cell r="T39">
            <v>-1.9900829875518777</v>
          </cell>
          <cell r="U39">
            <v>-1.1699163179916483</v>
          </cell>
        </row>
        <row r="41">
          <cell r="B41" t="str">
            <v>(1) Date when the the companies announced the final agreed terms of the transaction. If deal is still pending, date is for the latest terms available.</v>
          </cell>
        </row>
        <row r="42">
          <cell r="B42" t="str">
            <v>(2) Sourced from Reuters using basic shares from latest filing around initial offer date (from shareholders' equity section of balance sheet).</v>
          </cell>
        </row>
      </sheetData>
      <sheetData sheetId="1">
        <row r="1">
          <cell r="B1" t="str">
            <v>Minority Squeezeouts</v>
          </cell>
        </row>
        <row r="2">
          <cell r="B2" t="str">
            <v>Source: Citi's M&amp;A Deal Intelligence, ReadyAnalytics</v>
          </cell>
        </row>
        <row r="3">
          <cell r="B3" t="str">
            <v>$100MM+ U.S. minority squeezeouts announced since 2000; see Backup tab for additional details; see Notes tab for footnotes.</v>
          </cell>
        </row>
        <row r="4">
          <cell r="B4" t="str">
            <v>TBD indicates those deals for which 14A or other relevant filing is not yet available.</v>
          </cell>
        </row>
        <row r="6">
          <cell r="F6" t="str">
            <v>Transaction Details</v>
          </cell>
          <cell r="K6" t="str">
            <v>Special Committee</v>
          </cell>
          <cell r="P6" t="str">
            <v>Offer Price (8)</v>
          </cell>
          <cell r="T6" t="str">
            <v>Premium</v>
          </cell>
          <cell r="W6" t="str">
            <v>Bumps (7)</v>
          </cell>
        </row>
        <row r="7">
          <cell r="A7" t="str">
            <v>SDC
Deal #</v>
          </cell>
          <cell r="B7" t="str">
            <v>Ann.
Date (1)</v>
          </cell>
          <cell r="C7" t="str">
            <v>Status</v>
          </cell>
          <cell r="D7" t="str">
            <v>Acquiror</v>
          </cell>
          <cell r="E7" t="str">
            <v>Target</v>
          </cell>
          <cell r="F7" t="str">
            <v>%
Stake</v>
          </cell>
          <cell r="G7" t="str">
            <v>Equity
Value
($M) (2)</v>
          </cell>
          <cell r="H7" t="str">
            <v>Consideration</v>
          </cell>
          <cell r="I7" t="str">
            <v>Type</v>
          </cell>
          <cell r="K7" t="str">
            <v>Formed
(Y/N)</v>
          </cell>
          <cell r="L7" t="str">
            <v>Initial
View
($) (3)</v>
          </cell>
          <cell r="M7" t="str">
            <v>Initial
Position (4)</v>
          </cell>
          <cell r="N7" t="str">
            <v>Final
Position</v>
          </cell>
          <cell r="P7" t="str">
            <v>Initial
($) (5)</v>
          </cell>
          <cell r="Q7" t="str">
            <v>Final
($) (1)</v>
          </cell>
          <cell r="R7" t="str">
            <v>%
Change</v>
          </cell>
          <cell r="T7" t="str">
            <v>1-Day</v>
          </cell>
          <cell r="U7" t="str">
            <v>1-Month</v>
          </cell>
          <cell r="W7" t="str">
            <v># of
Bumps</v>
          </cell>
          <cell r="X7" t="str">
            <v>Initial to
Final Offer
(# of Days)</v>
          </cell>
          <cell r="AA7" t="str">
            <v>All Cash</v>
          </cell>
          <cell r="AB7" t="str">
            <v>Cash and Stock</v>
          </cell>
          <cell r="AC7" t="str">
            <v>All Stock</v>
          </cell>
        </row>
        <row r="8">
          <cell r="A8">
            <v>2124252020</v>
          </cell>
          <cell r="B8">
            <v>38370</v>
          </cell>
          <cell r="C8" t="str">
            <v>Completed</v>
          </cell>
          <cell r="D8" t="str">
            <v>Liberty Media</v>
          </cell>
          <cell r="E8" t="str">
            <v>UnitedGlobalCom Inc.</v>
          </cell>
          <cell r="F8">
            <v>47</v>
          </cell>
          <cell r="G8">
            <v>3508.6704113056212</v>
          </cell>
          <cell r="H8" t="str">
            <v>Cash or Stock</v>
          </cell>
          <cell r="I8" t="str">
            <v>Negotiated</v>
          </cell>
          <cell r="K8" t="str">
            <v>Yes</v>
          </cell>
          <cell r="L8" t="str">
            <v>TBD</v>
          </cell>
          <cell r="M8" t="str">
            <v>Not Recommend</v>
          </cell>
          <cell r="N8" t="str">
            <v>TBD</v>
          </cell>
          <cell r="P8" t="str">
            <v>TBD</v>
          </cell>
          <cell r="Q8">
            <v>38.25</v>
          </cell>
          <cell r="R8" t="str">
            <v>TBD</v>
          </cell>
          <cell r="T8">
            <v>45.825390773922983</v>
          </cell>
          <cell r="U8">
            <v>42.937219730941692</v>
          </cell>
          <cell r="W8">
            <v>3</v>
          </cell>
          <cell r="X8">
            <v>7</v>
          </cell>
          <cell r="Z8" t="str">
            <v>1-Day</v>
          </cell>
          <cell r="AA8">
            <v>28.089192864702767</v>
          </cell>
          <cell r="AB8">
            <v>45.825390773922983</v>
          </cell>
          <cell r="AC8">
            <v>30.442034880655761</v>
          </cell>
        </row>
        <row r="9">
          <cell r="A9">
            <v>2140383020</v>
          </cell>
          <cell r="B9">
            <v>40094</v>
          </cell>
          <cell r="C9" t="str">
            <v>Completed</v>
          </cell>
          <cell r="D9" t="str">
            <v>First American Corp</v>
          </cell>
          <cell r="E9" t="str">
            <v>First Advantage Corp</v>
          </cell>
          <cell r="F9">
            <v>20</v>
          </cell>
          <cell r="G9">
            <v>225.32303883999998</v>
          </cell>
          <cell r="H9" t="str">
            <v>All Stock</v>
          </cell>
          <cell r="I9" t="str">
            <v>Negotiated</v>
          </cell>
          <cell r="K9" t="str">
            <v>Yes</v>
          </cell>
          <cell r="L9">
            <v>37.057499999999997</v>
          </cell>
          <cell r="M9" t="str">
            <v>None</v>
          </cell>
          <cell r="N9" t="str">
            <v>Recommend</v>
          </cell>
          <cell r="P9">
            <v>31.919999999999998</v>
          </cell>
          <cell r="Q9">
            <v>34.272000000000006</v>
          </cell>
          <cell r="R9">
            <v>7.3684210526316019</v>
          </cell>
          <cell r="T9">
            <v>9.7757847533632471</v>
          </cell>
          <cell r="U9">
            <v>14.049916805324481</v>
          </cell>
          <cell r="W9">
            <v>4</v>
          </cell>
          <cell r="X9">
            <v>57</v>
          </cell>
          <cell r="Z9" t="str">
            <v>1-Month</v>
          </cell>
          <cell r="AA9">
            <v>28.419358349351814</v>
          </cell>
          <cell r="AB9">
            <v>42.937219730941692</v>
          </cell>
          <cell r="AC9">
            <v>38.633882492542718</v>
          </cell>
        </row>
        <row r="10">
          <cell r="A10">
            <v>2166447020</v>
          </cell>
          <cell r="B10">
            <v>39875</v>
          </cell>
          <cell r="C10" t="str">
            <v>Completed</v>
          </cell>
          <cell r="D10" t="str">
            <v>Magellan Midstream Partners LP</v>
          </cell>
          <cell r="E10" t="str">
            <v>Magellan Midstream Hldg LP</v>
          </cell>
          <cell r="F10">
            <v>45.4</v>
          </cell>
          <cell r="G10">
            <v>533.38194257611997</v>
          </cell>
          <cell r="H10" t="str">
            <v>All Stock</v>
          </cell>
          <cell r="I10" t="str">
            <v>Negotiated</v>
          </cell>
          <cell r="K10" t="str">
            <v>Yes</v>
          </cell>
          <cell r="L10">
            <v>39.5</v>
          </cell>
          <cell r="M10" t="str">
            <v>Not Recommend</v>
          </cell>
          <cell r="N10" t="str">
            <v>Recommend</v>
          </cell>
          <cell r="P10">
            <v>32.5</v>
          </cell>
          <cell r="Q10">
            <v>37.5</v>
          </cell>
          <cell r="R10">
            <v>15.384615384615374</v>
          </cell>
          <cell r="T10">
            <v>32.321806633733232</v>
          </cell>
          <cell r="U10">
            <v>14.085792515972017</v>
          </cell>
          <cell r="W10">
            <v>5</v>
          </cell>
          <cell r="X10">
            <v>17</v>
          </cell>
        </row>
        <row r="11">
          <cell r="A11">
            <v>2086549020</v>
          </cell>
          <cell r="B11">
            <v>39476</v>
          </cell>
          <cell r="C11" t="str">
            <v>Withdrawn</v>
          </cell>
          <cell r="D11" t="str">
            <v>CONSOL Energy Inc.</v>
          </cell>
          <cell r="E11" t="str">
            <v>CNX Gas Corp.</v>
          </cell>
          <cell r="F11">
            <v>18.3</v>
          </cell>
          <cell r="G11">
            <v>930.7312239052801</v>
          </cell>
          <cell r="H11" t="str">
            <v>All Stock</v>
          </cell>
          <cell r="I11" t="str">
            <v>Unilateral</v>
          </cell>
          <cell r="K11" t="str">
            <v>Yes</v>
          </cell>
          <cell r="L11">
            <v>23</v>
          </cell>
          <cell r="M11" t="str">
            <v>N/A</v>
          </cell>
          <cell r="N11" t="str">
            <v>Recommend</v>
          </cell>
          <cell r="P11">
            <v>16</v>
          </cell>
          <cell r="Q11">
            <v>21</v>
          </cell>
          <cell r="R11">
            <v>31.25</v>
          </cell>
          <cell r="T11">
            <v>44.131777625257371</v>
          </cell>
          <cell r="U11">
            <v>46.137787056367415</v>
          </cell>
          <cell r="W11">
            <v>2</v>
          </cell>
          <cell r="X11">
            <v>52</v>
          </cell>
        </row>
        <row r="12">
          <cell r="A12">
            <v>2105563020</v>
          </cell>
          <cell r="B12">
            <v>38672</v>
          </cell>
          <cell r="C12" t="str">
            <v>Completed</v>
          </cell>
          <cell r="D12" t="str">
            <v>Vector Group</v>
          </cell>
          <cell r="E12" t="str">
            <v>New Valley Corp.</v>
          </cell>
          <cell r="F12">
            <v>42.3</v>
          </cell>
          <cell r="G12">
            <v>106.43020639869599</v>
          </cell>
          <cell r="H12" t="str">
            <v>All Stock</v>
          </cell>
          <cell r="I12" t="str">
            <v>Unilateral</v>
          </cell>
          <cell r="K12" t="str">
            <v>Yes</v>
          </cell>
          <cell r="L12">
            <v>79</v>
          </cell>
          <cell r="M12" t="str">
            <v>Not Recommend</v>
          </cell>
          <cell r="N12" t="str">
            <v>Recommend</v>
          </cell>
          <cell r="P12">
            <v>58</v>
          </cell>
          <cell r="Q12">
            <v>73.5</v>
          </cell>
          <cell r="R12">
            <v>26.724137931034477</v>
          </cell>
          <cell r="T12">
            <v>26.332072877277412</v>
          </cell>
          <cell r="U12">
            <v>102.98260149130076</v>
          </cell>
          <cell r="W12">
            <v>2</v>
          </cell>
          <cell r="X12">
            <v>49</v>
          </cell>
        </row>
        <row r="13">
          <cell r="A13">
            <v>1997172020</v>
          </cell>
          <cell r="B13">
            <v>38670</v>
          </cell>
          <cell r="C13" t="str">
            <v>Completed</v>
          </cell>
          <cell r="D13" t="str">
            <v>ev3 Inc.</v>
          </cell>
          <cell r="E13" t="str">
            <v>Micro Therapeutics</v>
          </cell>
          <cell r="F13">
            <v>29.8</v>
          </cell>
          <cell r="G13">
            <v>93.046225148387279</v>
          </cell>
          <cell r="H13" t="str">
            <v>All Stock</v>
          </cell>
          <cell r="I13" t="str">
            <v>Negotiated</v>
          </cell>
          <cell r="K13" t="str">
            <v>Yes</v>
          </cell>
          <cell r="L13" t="str">
            <v>N/A</v>
          </cell>
          <cell r="M13" t="str">
            <v>Not Recommend</v>
          </cell>
          <cell r="N13" t="str">
            <v>Not Recommend</v>
          </cell>
          <cell r="P13">
            <v>17</v>
          </cell>
          <cell r="Q13">
            <v>17.5</v>
          </cell>
          <cell r="R13">
            <v>2.9411764705882248</v>
          </cell>
          <cell r="T13">
            <v>23.239436619718301</v>
          </cell>
          <cell r="U13">
            <v>17.607526881720425</v>
          </cell>
          <cell r="W13">
            <v>1</v>
          </cell>
          <cell r="X13">
            <v>1</v>
          </cell>
        </row>
        <row r="14">
          <cell r="A14">
            <v>2055097020</v>
          </cell>
          <cell r="B14">
            <v>38463</v>
          </cell>
          <cell r="C14" t="str">
            <v>Completed</v>
          </cell>
          <cell r="D14" t="str">
            <v>Vishay Intertechnology</v>
          </cell>
          <cell r="E14" t="str">
            <v>Siliconix Inc.</v>
          </cell>
          <cell r="F14">
            <v>19.600000000000001</v>
          </cell>
          <cell r="G14">
            <v>196.64842369536001</v>
          </cell>
          <cell r="H14" t="str">
            <v>All Stock</v>
          </cell>
          <cell r="I14" t="str">
            <v>Unilateral</v>
          </cell>
          <cell r="K14" t="str">
            <v>Yes</v>
          </cell>
          <cell r="L14">
            <v>66</v>
          </cell>
          <cell r="M14" t="str">
            <v>Not Recommend</v>
          </cell>
          <cell r="N14" t="str">
            <v>Recommend</v>
          </cell>
          <cell r="P14">
            <v>58</v>
          </cell>
          <cell r="Q14">
            <v>65</v>
          </cell>
          <cell r="R14">
            <v>12.06896551724137</v>
          </cell>
          <cell r="T14">
            <v>29.404738204260394</v>
          </cell>
          <cell r="U14">
            <v>39.724849527085105</v>
          </cell>
          <cell r="W14">
            <v>5</v>
          </cell>
          <cell r="X14">
            <v>50</v>
          </cell>
        </row>
        <row r="15">
          <cell r="A15">
            <v>2021394020</v>
          </cell>
          <cell r="B15">
            <v>38414</v>
          </cell>
          <cell r="C15" t="str">
            <v>Completed</v>
          </cell>
          <cell r="D15" t="str">
            <v>News Corp.</v>
          </cell>
          <cell r="E15" t="str">
            <v>Fox Entertainment Group</v>
          </cell>
          <cell r="F15">
            <v>17.899999999999999</v>
          </cell>
          <cell r="G15">
            <v>5978.0024245670402</v>
          </cell>
          <cell r="H15" t="str">
            <v>All Stock</v>
          </cell>
          <cell r="I15" t="str">
            <v>Unilateral</v>
          </cell>
          <cell r="K15" t="str">
            <v>Yes</v>
          </cell>
          <cell r="L15">
            <v>23</v>
          </cell>
          <cell r="M15" t="str">
            <v>Not Recommend</v>
          </cell>
          <cell r="N15" t="str">
            <v>Recommend</v>
          </cell>
          <cell r="P15">
            <v>17.474124999999997</v>
          </cell>
          <cell r="Q15">
            <v>18.855799999999999</v>
          </cell>
          <cell r="R15">
            <v>7.9069767441860561</v>
          </cell>
          <cell r="T15">
            <v>47.888627450980373</v>
          </cell>
          <cell r="U15">
            <v>35.848703170028799</v>
          </cell>
          <cell r="W15">
            <v>3</v>
          </cell>
          <cell r="X15">
            <v>38</v>
          </cell>
        </row>
        <row r="16">
          <cell r="A16">
            <v>2003789020</v>
          </cell>
          <cell r="B16">
            <v>40322</v>
          </cell>
          <cell r="C16" t="str">
            <v>Pending</v>
          </cell>
          <cell r="D16" t="str">
            <v>Tilman J. Fertitta</v>
          </cell>
          <cell r="E16" t="str">
            <v>Landry's Restaurants Inc.</v>
          </cell>
          <cell r="F16">
            <v>44.9</v>
          </cell>
          <cell r="G16">
            <v>173.94899376000001</v>
          </cell>
          <cell r="H16" t="str">
            <v>All Cash</v>
          </cell>
          <cell r="I16" t="str">
            <v>Negotiated</v>
          </cell>
          <cell r="K16" t="str">
            <v>Yes</v>
          </cell>
          <cell r="L16">
            <v>11.4452</v>
          </cell>
          <cell r="M16" t="str">
            <v>N/A</v>
          </cell>
          <cell r="N16" t="str">
            <v>Recommend</v>
          </cell>
          <cell r="P16">
            <v>9.3447759999999995</v>
          </cell>
          <cell r="Q16">
            <v>9.4481559999999991</v>
          </cell>
          <cell r="R16">
            <v>1.1062865498327579</v>
          </cell>
          <cell r="T16">
            <v>-1.9900829875518777</v>
          </cell>
          <cell r="U16">
            <v>-1.1699163179916483</v>
          </cell>
          <cell r="W16">
            <v>3</v>
          </cell>
          <cell r="X16">
            <v>50</v>
          </cell>
        </row>
        <row r="17">
          <cell r="A17">
            <v>1959327020</v>
          </cell>
          <cell r="B17">
            <v>40277</v>
          </cell>
          <cell r="C17" t="str">
            <v>Pending</v>
          </cell>
          <cell r="D17" t="str">
            <v>Danfoss Acquisition Inc.</v>
          </cell>
          <cell r="E17" t="str">
            <v>Sauer-Danfoss Inc.</v>
          </cell>
          <cell r="F17">
            <v>24.3</v>
          </cell>
          <cell r="G17">
            <v>164.61328842000003</v>
          </cell>
          <cell r="H17" t="str">
            <v>All Cash</v>
          </cell>
          <cell r="I17" t="str">
            <v>Unilateral</v>
          </cell>
          <cell r="K17" t="str">
            <v>Yes</v>
          </cell>
          <cell r="L17">
            <v>20</v>
          </cell>
          <cell r="M17" t="str">
            <v>N/A</v>
          </cell>
          <cell r="N17" t="str">
            <v>Recommend</v>
          </cell>
          <cell r="P17">
            <v>17</v>
          </cell>
          <cell r="Q17">
            <v>19.25</v>
          </cell>
          <cell r="R17">
            <v>13.235294117647056</v>
          </cell>
          <cell r="T17">
            <v>23.873873873873876</v>
          </cell>
          <cell r="U17">
            <v>15.824308062575199</v>
          </cell>
          <cell r="W17">
            <v>2</v>
          </cell>
          <cell r="X17">
            <v>14</v>
          </cell>
        </row>
        <row r="18">
          <cell r="A18">
            <v>1947437020</v>
          </cell>
          <cell r="B18">
            <v>40258</v>
          </cell>
          <cell r="C18" t="str">
            <v>Pending</v>
          </cell>
          <cell r="D18" t="str">
            <v>CONSOL Energy Inc.</v>
          </cell>
          <cell r="E18" t="str">
            <v>CNX Gas Corp.</v>
          </cell>
          <cell r="F18">
            <v>16.7</v>
          </cell>
          <cell r="G18">
            <v>964.46669822999991</v>
          </cell>
          <cell r="H18" t="str">
            <v>All Cash</v>
          </cell>
          <cell r="I18" t="str">
            <v>Unilateral</v>
          </cell>
          <cell r="K18" t="str">
            <v>Yes</v>
          </cell>
          <cell r="L18">
            <v>32.5</v>
          </cell>
          <cell r="M18" t="str">
            <v>N/A</v>
          </cell>
          <cell r="N18" t="str">
            <v>Recommend</v>
          </cell>
          <cell r="P18">
            <v>26.5</v>
          </cell>
          <cell r="Q18">
            <v>31</v>
          </cell>
          <cell r="R18">
            <v>16.981132075471695</v>
          </cell>
          <cell r="T18">
            <v>11.031518624641823</v>
          </cell>
          <cell r="U18">
            <v>23.456790123456784</v>
          </cell>
          <cell r="W18">
            <v>3</v>
          </cell>
          <cell r="X18">
            <v>122</v>
          </cell>
        </row>
        <row r="19">
          <cell r="A19">
            <v>1917693020</v>
          </cell>
          <cell r="B19">
            <v>40074</v>
          </cell>
          <cell r="C19" t="str">
            <v>Completed</v>
          </cell>
          <cell r="D19" t="str">
            <v>Fairfax Financial Holdings Ltd.</v>
          </cell>
          <cell r="E19" t="str">
            <v>Odyssey Re Holdings Corp.</v>
          </cell>
          <cell r="F19">
            <v>27.4</v>
          </cell>
          <cell r="G19">
            <v>1050.4400335</v>
          </cell>
          <cell r="H19" t="str">
            <v>All Cash</v>
          </cell>
          <cell r="I19" t="str">
            <v>Negotiated</v>
          </cell>
          <cell r="K19" t="str">
            <v>Yes</v>
          </cell>
          <cell r="L19">
            <v>36.355999999999995</v>
          </cell>
          <cell r="M19" t="str">
            <v>None</v>
          </cell>
          <cell r="N19" t="str">
            <v>Recommend</v>
          </cell>
          <cell r="P19">
            <v>28.828800000000001</v>
          </cell>
          <cell r="Q19">
            <v>33.579000000000001</v>
          </cell>
          <cell r="R19">
            <v>16.47727272727273</v>
          </cell>
          <cell r="T19">
            <v>16.19031141868512</v>
          </cell>
          <cell r="U19">
            <v>9.7352941176470651</v>
          </cell>
          <cell r="W19">
            <v>4</v>
          </cell>
          <cell r="X19">
            <v>111</v>
          </cell>
        </row>
        <row r="20">
          <cell r="A20">
            <v>1888974020</v>
          </cell>
          <cell r="B20">
            <v>39883</v>
          </cell>
          <cell r="C20" t="str">
            <v>Completed</v>
          </cell>
          <cell r="D20" t="str">
            <v>Roche Holding AG</v>
          </cell>
          <cell r="E20" t="str">
            <v>Genentech Inc</v>
          </cell>
          <cell r="F20">
            <v>44.1</v>
          </cell>
          <cell r="G20">
            <v>44226.447952049995</v>
          </cell>
          <cell r="H20" t="str">
            <v>All Cash</v>
          </cell>
          <cell r="I20" t="str">
            <v>Negotiated</v>
          </cell>
          <cell r="K20" t="str">
            <v>Yes</v>
          </cell>
          <cell r="L20" t="str">
            <v>N/A</v>
          </cell>
          <cell r="M20" t="str">
            <v>N/A</v>
          </cell>
          <cell r="N20" t="str">
            <v>Recommend</v>
          </cell>
          <cell r="P20">
            <v>7.41</v>
          </cell>
          <cell r="Q20">
            <v>7.43</v>
          </cell>
          <cell r="R20">
            <v>0.26990553306343035</v>
          </cell>
          <cell r="T20">
            <v>18.879999999999985</v>
          </cell>
          <cell r="U20">
            <v>36.330275229357788</v>
          </cell>
          <cell r="W20">
            <v>1</v>
          </cell>
          <cell r="X20">
            <v>85</v>
          </cell>
        </row>
        <row r="21">
          <cell r="A21">
            <v>1900391020</v>
          </cell>
          <cell r="B21">
            <v>39769</v>
          </cell>
          <cell r="C21" t="str">
            <v>Withdrawn</v>
          </cell>
          <cell r="D21" t="str">
            <v>BGH GP Holdings LLC</v>
          </cell>
          <cell r="E21" t="str">
            <v>Buckeye GP Holdings LP</v>
          </cell>
          <cell r="F21">
            <v>38</v>
          </cell>
          <cell r="G21">
            <v>188.19499999999999</v>
          </cell>
          <cell r="H21" t="str">
            <v>All Cash</v>
          </cell>
          <cell r="I21" t="str">
            <v>Unilateral</v>
          </cell>
          <cell r="K21" t="str">
            <v>Yes</v>
          </cell>
          <cell r="L21">
            <v>7.5057751444695251</v>
          </cell>
          <cell r="M21" t="str">
            <v>N/A</v>
          </cell>
          <cell r="N21" t="str">
            <v>Recommend</v>
          </cell>
          <cell r="P21">
            <v>5.4656967213114749</v>
          </cell>
          <cell r="Q21">
            <v>6.43466439</v>
          </cell>
          <cell r="R21">
            <v>17.728163820549938</v>
          </cell>
          <cell r="T21">
            <v>8.3276833333333364</v>
          </cell>
          <cell r="U21">
            <v>7.2444065000000002</v>
          </cell>
          <cell r="W21">
            <v>0</v>
          </cell>
          <cell r="X21">
            <v>0</v>
          </cell>
        </row>
        <row r="22">
          <cell r="A22">
            <v>1842365020</v>
          </cell>
          <cell r="B22">
            <v>39678</v>
          </cell>
          <cell r="C22" t="str">
            <v>Completed</v>
          </cell>
          <cell r="D22" t="str">
            <v>Bank of Tokyo-Mitsubishi UFJ</v>
          </cell>
          <cell r="E22" t="str">
            <v>UnionBanCal Corp</v>
          </cell>
          <cell r="F22">
            <v>34.6</v>
          </cell>
          <cell r="G22">
            <v>3508.0767518999996</v>
          </cell>
          <cell r="H22" t="str">
            <v>All Cash</v>
          </cell>
          <cell r="I22" t="str">
            <v>Unilateral</v>
          </cell>
          <cell r="K22" t="str">
            <v>Yes</v>
          </cell>
          <cell r="L22" t="str">
            <v>N/A</v>
          </cell>
          <cell r="M22" t="str">
            <v>Not Recommend</v>
          </cell>
          <cell r="N22" t="str">
            <v>Recommend</v>
          </cell>
          <cell r="P22">
            <v>9.2061700000000002</v>
          </cell>
          <cell r="Q22">
            <v>10.783799999999999</v>
          </cell>
          <cell r="R22">
            <v>17.13665943600866</v>
          </cell>
          <cell r="T22">
            <v>44.74899328859059</v>
          </cell>
          <cell r="U22">
            <v>42.831788079470186</v>
          </cell>
          <cell r="W22">
            <v>4</v>
          </cell>
          <cell r="X22">
            <v>111</v>
          </cell>
        </row>
        <row r="23">
          <cell r="A23">
            <v>1833431020</v>
          </cell>
          <cell r="B23">
            <v>39666</v>
          </cell>
          <cell r="C23" t="str">
            <v>Completed</v>
          </cell>
          <cell r="D23" t="str">
            <v>National Mutual Insurance</v>
          </cell>
          <cell r="E23" t="str">
            <v>Nationwide Financial Services</v>
          </cell>
          <cell r="F23">
            <v>33.700000000000003</v>
          </cell>
          <cell r="G23">
            <v>2438.7426250000003</v>
          </cell>
          <cell r="H23" t="str">
            <v>All Cash</v>
          </cell>
          <cell r="I23" t="str">
            <v>Negotiated</v>
          </cell>
          <cell r="K23" t="str">
            <v>Yes</v>
          </cell>
          <cell r="L23" t="str">
            <v>N/A</v>
          </cell>
          <cell r="M23" t="str">
            <v>N/A</v>
          </cell>
          <cell r="N23" t="str">
            <v>Recommend</v>
          </cell>
          <cell r="P23">
            <v>31</v>
          </cell>
          <cell r="Q23">
            <v>32.33</v>
          </cell>
          <cell r="R23">
            <v>4.290322580645145</v>
          </cell>
          <cell r="T23">
            <v>6.5238879736408517</v>
          </cell>
          <cell r="U23">
            <v>7.088439880755204</v>
          </cell>
          <cell r="W23">
            <v>2</v>
          </cell>
          <cell r="X23">
            <v>57</v>
          </cell>
        </row>
        <row r="24">
          <cell r="A24">
            <v>1800173020</v>
          </cell>
          <cell r="B24">
            <v>39434</v>
          </cell>
          <cell r="C24" t="str">
            <v>Completed</v>
          </cell>
          <cell r="D24" t="str">
            <v>Mgmt, Macquarie, GS</v>
          </cell>
          <cell r="E24" t="str">
            <v>Waste Industries USA Inc.</v>
          </cell>
          <cell r="F24">
            <v>49</v>
          </cell>
          <cell r="G24">
            <v>263.15107882000007</v>
          </cell>
          <cell r="H24" t="str">
            <v>All Cash</v>
          </cell>
          <cell r="I24" t="str">
            <v>Negotiated</v>
          </cell>
          <cell r="K24" t="str">
            <v>Yes</v>
          </cell>
          <cell r="L24">
            <v>26</v>
          </cell>
          <cell r="M24" t="str">
            <v>N/A</v>
          </cell>
          <cell r="N24" t="str">
            <v>Recommend</v>
          </cell>
          <cell r="P24">
            <v>19.75</v>
          </cell>
          <cell r="Q24">
            <v>22</v>
          </cell>
          <cell r="R24">
            <v>11.392405063291132</v>
          </cell>
          <cell r="T24">
            <v>34.638922888616897</v>
          </cell>
          <cell r="U24">
            <v>22.562674094707535</v>
          </cell>
          <cell r="W24">
            <v>0</v>
          </cell>
          <cell r="X24">
            <v>0</v>
          </cell>
        </row>
        <row r="25">
          <cell r="A25">
            <v>1813801020</v>
          </cell>
          <cell r="B25">
            <v>39391</v>
          </cell>
          <cell r="C25" t="str">
            <v>Completed</v>
          </cell>
          <cell r="D25" t="str">
            <v>Alfa Mutual</v>
          </cell>
          <cell r="E25" t="str">
            <v>Alfa Corp.</v>
          </cell>
          <cell r="F25">
            <v>45</v>
          </cell>
          <cell r="G25">
            <v>797.61933900000008</v>
          </cell>
          <cell r="H25" t="str">
            <v>All Cash</v>
          </cell>
          <cell r="I25" t="str">
            <v>Negotiated</v>
          </cell>
          <cell r="K25" t="str">
            <v>Yes</v>
          </cell>
          <cell r="L25">
            <v>25.5</v>
          </cell>
          <cell r="M25" t="str">
            <v>N/A</v>
          </cell>
          <cell r="N25" t="str">
            <v>Recommend</v>
          </cell>
          <cell r="P25">
            <v>23.5</v>
          </cell>
          <cell r="Q25">
            <v>24.5</v>
          </cell>
          <cell r="R25">
            <v>4.2553191489361764</v>
          </cell>
          <cell r="T25">
            <v>13.216266173752311</v>
          </cell>
          <cell r="U25">
            <v>12.488521579430657</v>
          </cell>
          <cell r="W25">
            <v>3</v>
          </cell>
          <cell r="X25">
            <v>154</v>
          </cell>
        </row>
        <row r="26">
          <cell r="A26">
            <v>1696877020</v>
          </cell>
          <cell r="B26">
            <v>39318</v>
          </cell>
          <cell r="C26" t="str">
            <v>Withdrawn</v>
          </cell>
          <cell r="D26" t="str">
            <v>The Hearst Corp.</v>
          </cell>
          <cell r="E26" t="str">
            <v>Hearst-Argyle Television Inc.</v>
          </cell>
          <cell r="F26">
            <v>27</v>
          </cell>
          <cell r="G26">
            <v>595.63598669999999</v>
          </cell>
          <cell r="H26" t="str">
            <v>All Cash</v>
          </cell>
          <cell r="I26" t="str">
            <v>Unilateral</v>
          </cell>
          <cell r="K26" t="str">
            <v>Yes</v>
          </cell>
          <cell r="L26" t="str">
            <v>N/A</v>
          </cell>
          <cell r="M26" t="str">
            <v>Not Recommend</v>
          </cell>
          <cell r="N26" t="str">
            <v>Not Recommend</v>
          </cell>
          <cell r="P26">
            <v>23.5</v>
          </cell>
          <cell r="Q26">
            <v>23.5</v>
          </cell>
          <cell r="R26">
            <v>0</v>
          </cell>
          <cell r="T26">
            <v>14.858260019550329</v>
          </cell>
          <cell r="U26">
            <v>12.225405921680977</v>
          </cell>
          <cell r="W26">
            <v>2</v>
          </cell>
          <cell r="X26">
            <v>114</v>
          </cell>
        </row>
        <row r="27">
          <cell r="A27">
            <v>1701069020</v>
          </cell>
          <cell r="B27">
            <v>39220</v>
          </cell>
          <cell r="C27" t="str">
            <v>Completed</v>
          </cell>
          <cell r="D27" t="str">
            <v>American Financial Group</v>
          </cell>
          <cell r="E27" t="str">
            <v>Great American Fin'l Resources</v>
          </cell>
          <cell r="F27">
            <v>19</v>
          </cell>
          <cell r="G27">
            <v>221.43481220000001</v>
          </cell>
          <cell r="H27" t="str">
            <v>All Cash</v>
          </cell>
          <cell r="I27" t="str">
            <v>Negotiated</v>
          </cell>
          <cell r="K27" t="str">
            <v>Yes</v>
          </cell>
          <cell r="L27">
            <v>24</v>
          </cell>
          <cell r="M27" t="str">
            <v>N/A</v>
          </cell>
          <cell r="N27" t="str">
            <v>Recommend</v>
          </cell>
          <cell r="P27">
            <v>17.600000000000001</v>
          </cell>
          <cell r="Q27">
            <v>22</v>
          </cell>
          <cell r="R27">
            <v>25</v>
          </cell>
          <cell r="T27">
            <v>44.736842105263143</v>
          </cell>
          <cell r="U27">
            <v>31.500298864315603</v>
          </cell>
          <cell r="W27">
            <v>1</v>
          </cell>
          <cell r="X27">
            <v>27</v>
          </cell>
        </row>
        <row r="28">
          <cell r="A28">
            <v>1690193020</v>
          </cell>
          <cell r="B28">
            <v>39217</v>
          </cell>
          <cell r="C28" t="str">
            <v>Completed</v>
          </cell>
          <cell r="D28" t="str">
            <v>American Int'l Group Inc.</v>
          </cell>
          <cell r="E28" t="str">
            <v>21st Century Insurance</v>
          </cell>
          <cell r="F28">
            <v>38.1</v>
          </cell>
          <cell r="G28">
            <v>724.80620850000003</v>
          </cell>
          <cell r="H28" t="str">
            <v>All Cash</v>
          </cell>
          <cell r="I28" t="str">
            <v>Negotiated</v>
          </cell>
          <cell r="K28" t="str">
            <v>Yes</v>
          </cell>
          <cell r="L28">
            <v>41</v>
          </cell>
          <cell r="M28" t="str">
            <v>N/A</v>
          </cell>
          <cell r="N28" t="str">
            <v>Recommend</v>
          </cell>
          <cell r="P28">
            <v>36.75</v>
          </cell>
          <cell r="Q28">
            <v>38</v>
          </cell>
          <cell r="R28">
            <v>3.4013605442176909</v>
          </cell>
          <cell r="T28">
            <v>33.473832103969102</v>
          </cell>
          <cell r="U28">
            <v>31.487889273356394</v>
          </cell>
          <cell r="W28">
            <v>3</v>
          </cell>
          <cell r="X28">
            <v>233</v>
          </cell>
        </row>
        <row r="29">
          <cell r="A29">
            <v>1679399020</v>
          </cell>
          <cell r="B29">
            <v>39118</v>
          </cell>
          <cell r="C29" t="str">
            <v>Completed</v>
          </cell>
          <cell r="D29" t="str">
            <v>VNU / Nielsen</v>
          </cell>
          <cell r="E29" t="str">
            <v>NetRatings Inc.</v>
          </cell>
          <cell r="F29">
            <v>39.5</v>
          </cell>
          <cell r="G29">
            <v>290.87247000000002</v>
          </cell>
          <cell r="H29" t="str">
            <v>All Cash</v>
          </cell>
          <cell r="I29" t="str">
            <v>Negotiated</v>
          </cell>
          <cell r="K29" t="str">
            <v>Yes</v>
          </cell>
          <cell r="L29" t="str">
            <v>N/A</v>
          </cell>
          <cell r="M29" t="str">
            <v>None</v>
          </cell>
          <cell r="N29" t="str">
            <v>None</v>
          </cell>
          <cell r="P29">
            <v>33.700800000000001</v>
          </cell>
          <cell r="Q29">
            <v>33.700800000000001</v>
          </cell>
          <cell r="R29">
            <v>0</v>
          </cell>
          <cell r="T29">
            <v>11.962790697674407</v>
          </cell>
          <cell r="U29">
            <v>5.479812206572765</v>
          </cell>
          <cell r="W29">
            <v>2</v>
          </cell>
          <cell r="X29">
            <v>131</v>
          </cell>
        </row>
        <row r="30">
          <cell r="A30">
            <v>1643476020</v>
          </cell>
          <cell r="B30">
            <v>39041</v>
          </cell>
          <cell r="C30" t="str">
            <v>Completed</v>
          </cell>
          <cell r="D30" t="str">
            <v>Toronto-Dominion Bank</v>
          </cell>
          <cell r="E30" t="str">
            <v>TD Banknorth Inc.</v>
          </cell>
          <cell r="F30">
            <v>43</v>
          </cell>
          <cell r="G30">
            <v>3173.4738918149001</v>
          </cell>
          <cell r="H30" t="str">
            <v>All Cash</v>
          </cell>
          <cell r="I30" t="str">
            <v>Negotiated</v>
          </cell>
          <cell r="K30" t="str">
            <v>Yes</v>
          </cell>
          <cell r="L30">
            <v>56</v>
          </cell>
          <cell r="M30" t="str">
            <v>N/A</v>
          </cell>
          <cell r="N30" t="str">
            <v>Recommend</v>
          </cell>
          <cell r="P30">
            <v>47.2</v>
          </cell>
          <cell r="Q30">
            <v>52.25</v>
          </cell>
          <cell r="R30">
            <v>10.699152542372881</v>
          </cell>
          <cell r="T30">
            <v>37.753756920643291</v>
          </cell>
          <cell r="U30">
            <v>28.694581280788167</v>
          </cell>
          <cell r="W30">
            <v>3</v>
          </cell>
          <cell r="X30">
            <v>16</v>
          </cell>
        </row>
        <row r="31">
          <cell r="A31">
            <v>1631052020</v>
          </cell>
          <cell r="B31">
            <v>38646</v>
          </cell>
          <cell r="C31" t="str">
            <v>Completed</v>
          </cell>
          <cell r="D31" t="str">
            <v>IYG Holding</v>
          </cell>
          <cell r="E31" t="str">
            <v>7-Eleven Inc.</v>
          </cell>
          <cell r="F31">
            <v>27.3</v>
          </cell>
          <cell r="G31">
            <v>1181.7706241249998</v>
          </cell>
          <cell r="H31" t="str">
            <v>All Cash</v>
          </cell>
          <cell r="I31" t="str">
            <v>Unilateral</v>
          </cell>
          <cell r="K31" t="str">
            <v>Yes</v>
          </cell>
          <cell r="L31" t="str">
            <v>N/A</v>
          </cell>
          <cell r="M31" t="str">
            <v>N/A</v>
          </cell>
          <cell r="N31" t="str">
            <v>Recommend</v>
          </cell>
          <cell r="P31">
            <v>89</v>
          </cell>
          <cell r="Q31">
            <v>95</v>
          </cell>
          <cell r="R31">
            <v>6.7415730337078594</v>
          </cell>
          <cell r="T31">
            <v>16.108530921535056</v>
          </cell>
          <cell r="U31">
            <v>28.066864383930955</v>
          </cell>
          <cell r="W31">
            <v>4</v>
          </cell>
          <cell r="X31">
            <v>104</v>
          </cell>
        </row>
        <row r="32">
          <cell r="A32">
            <v>1640520020</v>
          </cell>
          <cell r="B32">
            <v>38534</v>
          </cell>
          <cell r="C32" t="str">
            <v>Completed</v>
          </cell>
          <cell r="D32" t="str">
            <v>Santos Ltd.</v>
          </cell>
          <cell r="E32" t="str">
            <v>Tipperary Corp.</v>
          </cell>
          <cell r="F32">
            <v>46</v>
          </cell>
          <cell r="G32">
            <v>141.34650262199997</v>
          </cell>
          <cell r="H32" t="str">
            <v>All Cash</v>
          </cell>
          <cell r="I32" t="str">
            <v>Negotiated</v>
          </cell>
          <cell r="K32" t="str">
            <v>Yes</v>
          </cell>
          <cell r="L32">
            <v>19.012499999999999</v>
          </cell>
          <cell r="M32" t="str">
            <v>Not Recommend</v>
          </cell>
          <cell r="N32" t="str">
            <v>Recommend</v>
          </cell>
          <cell r="P32">
            <v>17.493500000000001</v>
          </cell>
          <cell r="Q32">
            <v>18.753625</v>
          </cell>
          <cell r="R32">
            <v>7.2033898305084554</v>
          </cell>
          <cell r="T32">
            <v>25.02416666666667</v>
          </cell>
          <cell r="U32">
            <v>20.215544871794865</v>
          </cell>
          <cell r="W32">
            <v>6</v>
          </cell>
          <cell r="X32">
            <v>214</v>
          </cell>
        </row>
        <row r="33">
          <cell r="A33">
            <v>1634901020</v>
          </cell>
          <cell r="B33">
            <v>38404</v>
          </cell>
          <cell r="C33" t="str">
            <v>Completed</v>
          </cell>
          <cell r="D33" t="str">
            <v>Novarits AG</v>
          </cell>
          <cell r="E33" t="str">
            <v>Eon Labs Inc.</v>
          </cell>
          <cell r="F33">
            <v>35.5</v>
          </cell>
          <cell r="G33">
            <v>977.58031280000012</v>
          </cell>
          <cell r="H33" t="str">
            <v>All Cash</v>
          </cell>
          <cell r="I33" t="str">
            <v>Negotiated</v>
          </cell>
          <cell r="K33" t="str">
            <v>Yes</v>
          </cell>
          <cell r="L33" t="str">
            <v>N/A</v>
          </cell>
          <cell r="M33" t="str">
            <v>Not Recommend</v>
          </cell>
          <cell r="N33" t="str">
            <v>Recommend</v>
          </cell>
          <cell r="P33">
            <v>13</v>
          </cell>
          <cell r="Q33">
            <v>24</v>
          </cell>
          <cell r="R33">
            <v>84.615384615384627</v>
          </cell>
          <cell r="T33">
            <v>120.99447513812156</v>
          </cell>
          <cell r="U33">
            <v>149.48024948024946</v>
          </cell>
          <cell r="W33">
            <v>4</v>
          </cell>
          <cell r="X33">
            <v>109</v>
          </cell>
        </row>
        <row r="34">
          <cell r="A34">
            <v>1632802020</v>
          </cell>
          <cell r="B34">
            <v>38379</v>
          </cell>
          <cell r="C34" t="str">
            <v>Completed</v>
          </cell>
          <cell r="D34" t="str">
            <v>Danisco A/S</v>
          </cell>
          <cell r="E34" t="str">
            <v>Genencor International</v>
          </cell>
          <cell r="F34">
            <v>16</v>
          </cell>
          <cell r="G34">
            <v>183.47560000000001</v>
          </cell>
          <cell r="H34" t="str">
            <v>All Cash</v>
          </cell>
          <cell r="I34" t="str">
            <v>Negotiated</v>
          </cell>
          <cell r="K34" t="str">
            <v>Yes</v>
          </cell>
          <cell r="L34">
            <v>13.75</v>
          </cell>
          <cell r="M34" t="str">
            <v>Not Recommend</v>
          </cell>
          <cell r="N34" t="str">
            <v>Not Recommend</v>
          </cell>
          <cell r="P34">
            <v>10.1</v>
          </cell>
          <cell r="Q34">
            <v>14</v>
          </cell>
          <cell r="R34">
            <v>38.613861386138623</v>
          </cell>
          <cell r="T34">
            <v>53.340635268346091</v>
          </cell>
          <cell r="U34">
            <v>56.424581005586582</v>
          </cell>
          <cell r="W34" t="str">
            <v>TBD</v>
          </cell>
          <cell r="X34" t="str">
            <v>TBD</v>
          </cell>
        </row>
        <row r="36">
          <cell r="E36" t="str">
            <v>High</v>
          </cell>
          <cell r="T36">
            <v>120.99447513812156</v>
          </cell>
          <cell r="U36">
            <v>149.48024948024946</v>
          </cell>
        </row>
        <row r="37">
          <cell r="E37" t="str">
            <v>Mean</v>
          </cell>
          <cell r="T37">
            <v>29.356085161772807</v>
          </cell>
          <cell r="U37">
            <v>31.605266882089822</v>
          </cell>
        </row>
        <row r="38">
          <cell r="E38" t="str">
            <v>Median</v>
          </cell>
          <cell r="T38">
            <v>25.02416666666667</v>
          </cell>
          <cell r="U38">
            <v>23.456790123456784</v>
          </cell>
        </row>
        <row r="39">
          <cell r="E39" t="str">
            <v>Low</v>
          </cell>
          <cell r="T39">
            <v>-1.9900829875518777</v>
          </cell>
          <cell r="U39">
            <v>-1.1699163179916483</v>
          </cell>
        </row>
        <row r="41">
          <cell r="B41" t="str">
            <v>(1) Date when the the companies announced the final agreed terms of the transaction. If deal is still pending, date is for the latest terms available.</v>
          </cell>
        </row>
        <row r="42">
          <cell r="B42" t="str">
            <v>(2) Sourced from Reuters using basic shares from latest filing around initial offer date (from shareholders' equity section of balance sheet).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il Field Services"/>
      <sheetName val="placemat"/>
      <sheetName val="Sheet1"/>
      <sheetName val="__FDSCACHE__"/>
    </sheetNames>
    <sheetDataSet>
      <sheetData sheetId="0">
        <row r="3">
          <cell r="F3" t="str">
            <v>ESTIMATES for FY 2009</v>
          </cell>
          <cell r="K3" t="str">
            <v>[=16]#,##0.0x;#,##0.0</v>
          </cell>
          <cell r="M3" t="str">
            <v>custom font if want x to appear at top of scale</v>
          </cell>
        </row>
        <row r="4">
          <cell r="D4" t="str">
            <v>FV / EBITDA</v>
          </cell>
          <cell r="F4">
            <v>39447</v>
          </cell>
          <cell r="G4">
            <v>39629</v>
          </cell>
          <cell r="H4">
            <v>39813</v>
          </cell>
          <cell r="I4" t="str">
            <v>Check</v>
          </cell>
          <cell r="J4" t="str">
            <v>Check</v>
          </cell>
        </row>
        <row r="5">
          <cell r="B5" t="str">
            <v>NYSE</v>
          </cell>
          <cell r="C5" t="str">
            <v>Diversified</v>
          </cell>
          <cell r="D5" t="str">
            <v>BHI</v>
          </cell>
          <cell r="F5">
            <v>6.7390255874673635</v>
          </cell>
          <cell r="G5">
            <v>7.6415580516014225</v>
          </cell>
          <cell r="H5">
            <v>3.443295948267151</v>
          </cell>
          <cell r="I5">
            <v>3.443295948267151</v>
          </cell>
          <cell r="J5">
            <v>0</v>
          </cell>
        </row>
        <row r="6">
          <cell r="B6" t="str">
            <v>NYSE</v>
          </cell>
          <cell r="C6" t="str">
            <v>Diversified</v>
          </cell>
          <cell r="D6" t="str">
            <v>HAL</v>
          </cell>
          <cell r="F6">
            <v>6.3128132219655226</v>
          </cell>
          <cell r="G6">
            <v>8.9706457431457434</v>
          </cell>
          <cell r="H6">
            <v>4.620610151888874</v>
          </cell>
          <cell r="I6">
            <v>4.620610151888874</v>
          </cell>
          <cell r="J6">
            <v>0</v>
          </cell>
        </row>
        <row r="7">
          <cell r="B7" t="str">
            <v>NYSE</v>
          </cell>
          <cell r="C7" t="str">
            <v>Diversified</v>
          </cell>
          <cell r="D7" t="str">
            <v>SLB</v>
          </cell>
          <cell r="F7">
            <v>10.538421521602562</v>
          </cell>
          <cell r="G7">
            <v>11.493238949384638</v>
          </cell>
          <cell r="H7">
            <v>6.3172502510011679</v>
          </cell>
          <cell r="I7">
            <v>6.3172502510011679</v>
          </cell>
          <cell r="J7">
            <v>0</v>
          </cell>
        </row>
        <row r="8">
          <cell r="B8" t="str">
            <v>NYSE</v>
          </cell>
          <cell r="C8" t="str">
            <v>Diversified</v>
          </cell>
          <cell r="D8" t="str">
            <v>WFT</v>
          </cell>
          <cell r="F8">
            <v>8.2819631795148556</v>
          </cell>
          <cell r="G8">
            <v>10.928503019572853</v>
          </cell>
          <cell r="H8">
            <v>4.6763347049977879</v>
          </cell>
          <cell r="I8">
            <v>4.6763347049977879</v>
          </cell>
          <cell r="J8">
            <v>0</v>
          </cell>
        </row>
        <row r="9">
          <cell r="B9" t="str">
            <v>NYSE</v>
          </cell>
          <cell r="C9" t="str">
            <v>Manufacturing</v>
          </cell>
          <cell r="D9" t="str">
            <v>CAM</v>
          </cell>
          <cell r="F9">
            <v>9.3891437904703459</v>
          </cell>
          <cell r="G9">
            <v>10.761744453676776</v>
          </cell>
          <cell r="H9">
            <v>4.0639473166896014</v>
          </cell>
          <cell r="I9">
            <v>4.0639473166896014</v>
          </cell>
          <cell r="J9">
            <v>0</v>
          </cell>
        </row>
        <row r="10">
          <cell r="B10" t="str">
            <v>NYSE</v>
          </cell>
          <cell r="C10" t="str">
            <v>Manufacturing</v>
          </cell>
          <cell r="D10" t="str">
            <v>CRR</v>
          </cell>
          <cell r="F10">
            <v>6.2425426786953508</v>
          </cell>
          <cell r="G10">
            <v>10.628859462686568</v>
          </cell>
          <cell r="H10">
            <v>6.4565637614678897</v>
          </cell>
          <cell r="I10">
            <v>6.2425426786953508</v>
          </cell>
          <cell r="J10">
            <v>0.21402108277253884</v>
          </cell>
        </row>
        <row r="11">
          <cell r="B11" t="str">
            <v>NYSE</v>
          </cell>
          <cell r="C11" t="str">
            <v>Manufacturing</v>
          </cell>
          <cell r="D11" t="str">
            <v>DRC</v>
          </cell>
          <cell r="F11">
            <v>8.0289966781510138</v>
          </cell>
          <cell r="G11">
            <v>8.1114526390197916</v>
          </cell>
          <cell r="H11">
            <v>4.104133308157099</v>
          </cell>
          <cell r="I11">
            <v>4.104133308157099</v>
          </cell>
          <cell r="J11">
            <v>0</v>
          </cell>
        </row>
        <row r="12">
          <cell r="B12" t="str">
            <v>NYSE</v>
          </cell>
          <cell r="C12" t="str">
            <v>Manufacturing</v>
          </cell>
          <cell r="D12" t="str">
            <v>DRQ</v>
          </cell>
          <cell r="F12">
            <v>9.0083566867989635</v>
          </cell>
          <cell r="G12">
            <v>11.33796875</v>
          </cell>
          <cell r="H12">
            <v>3.6831342997670209</v>
          </cell>
          <cell r="I12">
            <v>3.6831342997670209</v>
          </cell>
          <cell r="J12">
            <v>0</v>
          </cell>
        </row>
        <row r="13">
          <cell r="B13" t="str">
            <v>NYSE</v>
          </cell>
          <cell r="C13" t="str">
            <v>Manufacturing</v>
          </cell>
          <cell r="D13" t="str">
            <v>EXH</v>
          </cell>
          <cell r="F13">
            <v>7.7071038936006158</v>
          </cell>
          <cell r="G13">
            <v>7.1993728561231753</v>
          </cell>
          <cell r="H13">
            <v>4.8349349382716049</v>
          </cell>
          <cell r="I13">
            <v>4.8349349382716049</v>
          </cell>
          <cell r="J13">
            <v>0</v>
          </cell>
        </row>
        <row r="14">
          <cell r="B14" t="str">
            <v>NYSE</v>
          </cell>
          <cell r="C14" t="str">
            <v>Manufacturing</v>
          </cell>
          <cell r="D14" t="str">
            <v>FTI</v>
          </cell>
          <cell r="F14">
            <v>9.7630874074422405</v>
          </cell>
          <cell r="G14">
            <v>12.149560557531199</v>
          </cell>
          <cell r="H14">
            <v>5.3595912717798395</v>
          </cell>
          <cell r="I14">
            <v>5.3595912717798395</v>
          </cell>
          <cell r="J14">
            <v>0</v>
          </cell>
        </row>
        <row r="15">
          <cell r="B15" t="str">
            <v>NASD</v>
          </cell>
          <cell r="C15" t="str">
            <v>Manufacturing</v>
          </cell>
          <cell r="D15" t="str">
            <v>LUFK</v>
          </cell>
          <cell r="F15" t="e">
            <v>#N/A</v>
          </cell>
          <cell r="G15">
            <v>7.4022037018743339</v>
          </cell>
          <cell r="H15">
            <v>2.8984266642806009</v>
          </cell>
          <cell r="I15" t="e">
            <v>#N/A</v>
          </cell>
          <cell r="J15" t="e">
            <v>#N/A</v>
          </cell>
        </row>
        <row r="16">
          <cell r="B16" t="str">
            <v>NYSE</v>
          </cell>
          <cell r="C16" t="str">
            <v>Manufacturing</v>
          </cell>
          <cell r="D16" t="str">
            <v>NOV</v>
          </cell>
          <cell r="F16">
            <v>7.977107097889613</v>
          </cell>
          <cell r="G16">
            <v>8.8999357167581454</v>
          </cell>
          <cell r="H16">
            <v>2.650676965517242</v>
          </cell>
          <cell r="I16">
            <v>2.650676965517242</v>
          </cell>
          <cell r="J16">
            <v>0</v>
          </cell>
        </row>
        <row r="17">
          <cell r="B17" t="str">
            <v>NYSE</v>
          </cell>
          <cell r="C17" t="str">
            <v>Manufacturing</v>
          </cell>
          <cell r="D17" t="str">
            <v>NR</v>
          </cell>
          <cell r="F17" t="e">
            <v>#N/A</v>
          </cell>
          <cell r="G17">
            <v>8.3337962976281226</v>
          </cell>
          <cell r="H17">
            <v>5.0038171936758893</v>
          </cell>
          <cell r="I17" t="e">
            <v>#N/A</v>
          </cell>
          <cell r="J17" t="e">
            <v>#N/A</v>
          </cell>
        </row>
        <row r="18">
          <cell r="B18" t="str">
            <v>NYSE</v>
          </cell>
          <cell r="C18" t="str">
            <v>Manufacturing</v>
          </cell>
          <cell r="D18" t="str">
            <v>NTG</v>
          </cell>
          <cell r="F18">
            <v>8.7364203838062942</v>
          </cell>
          <cell r="G18">
            <v>9.3690955776689613</v>
          </cell>
          <cell r="H18">
            <v>3.9568876821192047</v>
          </cell>
          <cell r="I18">
            <v>3.9568876821192047</v>
          </cell>
          <cell r="J18">
            <v>0</v>
          </cell>
        </row>
        <row r="19">
          <cell r="B19" t="str">
            <v>NASD</v>
          </cell>
          <cell r="C19" t="str">
            <v>Manufacturing</v>
          </cell>
          <cell r="D19" t="str">
            <v>TESO</v>
          </cell>
          <cell r="F19">
            <v>7.6052589651006723</v>
          </cell>
          <cell r="G19">
            <v>8.3178091287258429</v>
          </cell>
          <cell r="H19">
            <v>2.6681486194690263</v>
          </cell>
          <cell r="I19">
            <v>2.6681486194690263</v>
          </cell>
          <cell r="J19">
            <v>0</v>
          </cell>
        </row>
        <row r="20">
          <cell r="B20" t="str">
            <v>NASD</v>
          </cell>
          <cell r="C20" t="str">
            <v>Manufacturing</v>
          </cell>
          <cell r="D20" t="str">
            <v>TTES</v>
          </cell>
          <cell r="F20" t="e">
            <v>#N/A</v>
          </cell>
          <cell r="G20">
            <v>11.758055448763717</v>
          </cell>
          <cell r="H20">
            <v>1.9717704347826086</v>
          </cell>
          <cell r="I20" t="e">
            <v>#N/A</v>
          </cell>
          <cell r="J20" t="e">
            <v>#N/A</v>
          </cell>
        </row>
        <row r="21">
          <cell r="B21" t="str">
            <v>NYSE</v>
          </cell>
          <cell r="C21" t="str">
            <v>Services</v>
          </cell>
          <cell r="D21" t="str">
            <v>BAS</v>
          </cell>
          <cell r="F21">
            <v>4.3278442936673622</v>
          </cell>
          <cell r="G21">
            <v>5.3353451695457448</v>
          </cell>
          <cell r="H21">
            <v>3.9097994676131318</v>
          </cell>
          <cell r="I21">
            <v>3.9097994676131318</v>
          </cell>
          <cell r="J21">
            <v>0</v>
          </cell>
        </row>
        <row r="22">
          <cell r="B22" t="str">
            <v>NYSE</v>
          </cell>
          <cell r="C22" t="str">
            <v>Services</v>
          </cell>
          <cell r="D22" t="str">
            <v>BJS</v>
          </cell>
          <cell r="F22">
            <v>4.7762025516568478</v>
          </cell>
          <cell r="G22">
            <v>7.5341039090201836</v>
          </cell>
          <cell r="H22">
            <v>3.7072294443903866</v>
          </cell>
          <cell r="I22">
            <v>3.7072294443903866</v>
          </cell>
          <cell r="J22">
            <v>0</v>
          </cell>
        </row>
        <row r="23">
          <cell r="B23" t="str">
            <v>Toronto</v>
          </cell>
          <cell r="C23" t="str">
            <v>Services</v>
          </cell>
          <cell r="D23" t="str">
            <v>CFW</v>
          </cell>
          <cell r="F23">
            <v>6.110085957088029</v>
          </cell>
          <cell r="G23">
            <v>8.7034882920020067</v>
          </cell>
          <cell r="H23">
            <v>3.2204585828606618</v>
          </cell>
          <cell r="I23">
            <v>3.2204585828606618</v>
          </cell>
          <cell r="J23">
            <v>0</v>
          </cell>
        </row>
        <row r="24">
          <cell r="B24" t="str">
            <v>NYSE</v>
          </cell>
          <cell r="C24" t="str">
            <v>Services</v>
          </cell>
          <cell r="D24" t="str">
            <v>CLB</v>
          </cell>
          <cell r="F24">
            <v>11.973736011477763</v>
          </cell>
          <cell r="G24">
            <v>12.86229560401523</v>
          </cell>
          <cell r="H24">
            <v>5.6786322344991325</v>
          </cell>
          <cell r="I24">
            <v>5.6786322344991325</v>
          </cell>
          <cell r="J24">
            <v>0</v>
          </cell>
        </row>
        <row r="25">
          <cell r="B25" t="str">
            <v>NYSE</v>
          </cell>
          <cell r="C25" t="str">
            <v>Services</v>
          </cell>
          <cell r="D25" t="str">
            <v>CPX</v>
          </cell>
          <cell r="F25">
            <v>3.823447037893613</v>
          </cell>
          <cell r="G25">
            <v>5.8856912519109903</v>
          </cell>
          <cell r="H25">
            <v>3.0107966101694914</v>
          </cell>
          <cell r="I25">
            <v>3.0107966101694914</v>
          </cell>
          <cell r="J25">
            <v>0</v>
          </cell>
        </row>
        <row r="26">
          <cell r="B26" t="str">
            <v>NYSE</v>
          </cell>
          <cell r="C26" t="str">
            <v>Services</v>
          </cell>
          <cell r="D26" t="str">
            <v>KEG</v>
          </cell>
          <cell r="F26">
            <v>4.540816229162675</v>
          </cell>
          <cell r="G26">
            <v>5.2555407472682418</v>
          </cell>
          <cell r="H26">
            <v>2.6081349526066351</v>
          </cell>
          <cell r="I26">
            <v>2.6081349526066351</v>
          </cell>
          <cell r="J26">
            <v>0</v>
          </cell>
        </row>
        <row r="27">
          <cell r="B27" t="str">
            <v>NYSE</v>
          </cell>
          <cell r="C27" t="str">
            <v>Services</v>
          </cell>
          <cell r="D27" t="str">
            <v>OIS</v>
          </cell>
          <cell r="F27">
            <v>4.8233083199391693</v>
          </cell>
          <cell r="G27">
            <v>7.3381835349200157</v>
          </cell>
          <cell r="H27">
            <v>2.9985968138068375</v>
          </cell>
          <cell r="I27">
            <v>2.9985968138068375</v>
          </cell>
          <cell r="J27">
            <v>0</v>
          </cell>
        </row>
        <row r="28">
          <cell r="B28" t="str">
            <v>NYSE</v>
          </cell>
          <cell r="C28" t="str">
            <v>Services</v>
          </cell>
          <cell r="D28" t="str">
            <v>RES</v>
          </cell>
          <cell r="F28">
            <v>4.2205784275503566</v>
          </cell>
          <cell r="G28">
            <v>6.365604997624172</v>
          </cell>
          <cell r="H28">
            <v>4.488547757188087</v>
          </cell>
          <cell r="I28">
            <v>4.2205784275503566</v>
          </cell>
          <cell r="J28">
            <v>0.26796932963773035</v>
          </cell>
        </row>
        <row r="29">
          <cell r="B29" t="str">
            <v>NYSE</v>
          </cell>
          <cell r="C29" t="str">
            <v>Services</v>
          </cell>
          <cell r="D29" t="str">
            <v>SII</v>
          </cell>
          <cell r="F29">
            <v>7.6293171338155501</v>
          </cell>
          <cell r="G29">
            <v>8.5543702145027432</v>
          </cell>
          <cell r="H29">
            <v>5.1185956039160123</v>
          </cell>
          <cell r="I29">
            <v>5.1185956039160123</v>
          </cell>
          <cell r="J29">
            <v>0</v>
          </cell>
        </row>
        <row r="30">
          <cell r="B30" t="str">
            <v>NYSE</v>
          </cell>
          <cell r="C30" t="str">
            <v>Services</v>
          </cell>
          <cell r="D30" t="str">
            <v>SPN</v>
          </cell>
          <cell r="F30">
            <v>4.0638076546091018</v>
          </cell>
          <cell r="G30">
            <v>6.6858986079691052</v>
          </cell>
          <cell r="H30">
            <v>2.5905341864205296</v>
          </cell>
          <cell r="I30">
            <v>2.5905341864205296</v>
          </cell>
          <cell r="J30">
            <v>0</v>
          </cell>
        </row>
        <row r="31">
          <cell r="B31" t="str">
            <v>NASD</v>
          </cell>
          <cell r="C31" t="str">
            <v>Services</v>
          </cell>
          <cell r="D31" t="str">
            <v>SWSI</v>
          </cell>
          <cell r="F31" t="e">
            <v>#N/A</v>
          </cell>
          <cell r="G31">
            <v>5.9496576442566269</v>
          </cell>
          <cell r="H31">
            <v>3.849303209459459</v>
          </cell>
          <cell r="I31" t="e">
            <v>#N/A</v>
          </cell>
          <cell r="J31" t="e">
            <v>#N/A</v>
          </cell>
        </row>
        <row r="32">
          <cell r="B32" t="str">
            <v>Toronto</v>
          </cell>
          <cell r="C32" t="str">
            <v>Services</v>
          </cell>
          <cell r="D32" t="str">
            <v>TCW</v>
          </cell>
          <cell r="F32">
            <v>6.9514773052894734</v>
          </cell>
          <cell r="G32">
            <v>9.943857641459882</v>
          </cell>
          <cell r="H32">
            <v>3.8541152534923957</v>
          </cell>
          <cell r="I32">
            <v>3.8541152534923957</v>
          </cell>
          <cell r="J32">
            <v>0</v>
          </cell>
        </row>
        <row r="33">
          <cell r="B33" t="str">
            <v>NYSE</v>
          </cell>
          <cell r="C33" t="str">
            <v>Services</v>
          </cell>
          <cell r="D33" t="str">
            <v>TTI</v>
          </cell>
          <cell r="F33">
            <v>3.4724073873873875</v>
          </cell>
          <cell r="G33">
            <v>5.4494788494859652</v>
          </cell>
          <cell r="H33">
            <v>1.9704098302393285</v>
          </cell>
          <cell r="I33">
            <v>1.9704098302393285</v>
          </cell>
          <cell r="J33">
            <v>0</v>
          </cell>
        </row>
        <row r="34">
          <cell r="B34" t="str">
            <v>London</v>
          </cell>
          <cell r="C34" t="str">
            <v>Services</v>
          </cell>
          <cell r="D34" t="str">
            <v>WSM</v>
          </cell>
          <cell r="F34">
            <v>9.7550124157961307</v>
          </cell>
          <cell r="G34">
            <v>10.581237714678126</v>
          </cell>
          <cell r="H34">
            <v>4.064916548418025</v>
          </cell>
          <cell r="I34">
            <v>4.064916548418025</v>
          </cell>
          <cell r="J34">
            <v>0</v>
          </cell>
        </row>
        <row r="35">
          <cell r="B35" t="str">
            <v>NYSE</v>
          </cell>
          <cell r="C35" t="str">
            <v>Offshore Drillers</v>
          </cell>
          <cell r="D35" t="str">
            <v>ATW</v>
          </cell>
          <cell r="F35">
            <v>6.288634877890706</v>
          </cell>
          <cell r="G35">
            <v>8.9169826378040611</v>
          </cell>
          <cell r="H35">
            <v>2.5127038691134196</v>
          </cell>
          <cell r="I35">
            <v>2.5127038691134196</v>
          </cell>
          <cell r="J35">
            <v>0</v>
          </cell>
        </row>
        <row r="36">
          <cell r="B36" t="str">
            <v>NYSE</v>
          </cell>
          <cell r="C36" t="str">
            <v>Offshore Drillers</v>
          </cell>
          <cell r="D36" t="str">
            <v>DO</v>
          </cell>
          <cell r="F36">
            <v>6.8709789768745626</v>
          </cell>
          <cell r="G36">
            <v>7.1616712701386271</v>
          </cell>
          <cell r="H36">
            <v>3.1901234035734314</v>
          </cell>
          <cell r="I36">
            <v>3.1901234035734314</v>
          </cell>
          <cell r="J36">
            <v>0</v>
          </cell>
        </row>
        <row r="37">
          <cell r="B37" t="str">
            <v>NYSE</v>
          </cell>
          <cell r="C37" t="str">
            <v>Offshore Drillers</v>
          </cell>
          <cell r="D37" t="str">
            <v>ESV</v>
          </cell>
          <cell r="F37">
            <v>4.9181369341502581</v>
          </cell>
          <cell r="G37">
            <v>6.5553503226045677</v>
          </cell>
          <cell r="H37">
            <v>2.1240105237692029</v>
          </cell>
          <cell r="I37">
            <v>2.1240105237692029</v>
          </cell>
          <cell r="J37">
            <v>0</v>
          </cell>
        </row>
        <row r="38">
          <cell r="B38" t="str">
            <v>Oslo</v>
          </cell>
          <cell r="C38" t="str">
            <v>Offshore Drillers</v>
          </cell>
          <cell r="D38" t="str">
            <v>FOE</v>
          </cell>
          <cell r="F38">
            <v>1.0591259448497869</v>
          </cell>
          <cell r="G38">
            <v>1.2752670587480419</v>
          </cell>
          <cell r="H38">
            <v>0.62023306024904445</v>
          </cell>
          <cell r="I38">
            <v>0.62023306024904445</v>
          </cell>
          <cell r="J38">
            <v>0</v>
          </cell>
        </row>
        <row r="39">
          <cell r="B39" t="str">
            <v>NASD</v>
          </cell>
          <cell r="C39" t="str">
            <v>Offshore Drillers</v>
          </cell>
          <cell r="D39" t="str">
            <v>HERO</v>
          </cell>
          <cell r="F39">
            <v>3.6460231258932052</v>
          </cell>
          <cell r="G39">
            <v>5.9990742599230051</v>
          </cell>
          <cell r="H39">
            <v>3.3826421593186371</v>
          </cell>
          <cell r="I39">
            <v>3.3826421593186371</v>
          </cell>
          <cell r="J39">
            <v>0</v>
          </cell>
        </row>
        <row r="40">
          <cell r="B40" t="str">
            <v>NYSE</v>
          </cell>
          <cell r="C40" t="str">
            <v>Offshore Drillers</v>
          </cell>
          <cell r="D40" t="str">
            <v>NE</v>
          </cell>
          <cell r="F40">
            <v>5.6618553197570565</v>
          </cell>
          <cell r="G40">
            <v>6.5387537426900568</v>
          </cell>
          <cell r="H40">
            <v>2.2956098267821448</v>
          </cell>
          <cell r="I40">
            <v>2.2956098267821448</v>
          </cell>
          <cell r="J40">
            <v>0</v>
          </cell>
        </row>
        <row r="41">
          <cell r="B41" t="str">
            <v>NYSE</v>
          </cell>
          <cell r="C41" t="str">
            <v>Offshore Drillers</v>
          </cell>
          <cell r="D41" t="str">
            <v>PDE</v>
          </cell>
          <cell r="F41">
            <v>4.8661845730027533</v>
          </cell>
          <cell r="G41">
            <v>6.8696295264133198</v>
          </cell>
          <cell r="H41">
            <v>2.8204553660982956</v>
          </cell>
          <cell r="I41">
            <v>2.8204553660982956</v>
          </cell>
          <cell r="J41">
            <v>0</v>
          </cell>
        </row>
        <row r="42">
          <cell r="B42" t="str">
            <v>NYSE</v>
          </cell>
          <cell r="C42" t="str">
            <v>Offshore Drillers</v>
          </cell>
          <cell r="D42" t="str">
            <v>RDC</v>
          </cell>
          <cell r="F42">
            <v>4.4215604182509507</v>
          </cell>
          <cell r="G42">
            <v>5.2683813488288864</v>
          </cell>
          <cell r="H42">
            <v>2.3774184414039263</v>
          </cell>
          <cell r="I42">
            <v>2.3774184414039263</v>
          </cell>
          <cell r="J42">
            <v>0</v>
          </cell>
        </row>
        <row r="43">
          <cell r="B43" t="str">
            <v>NYSE</v>
          </cell>
          <cell r="C43" t="str">
            <v>Offshore Drillers</v>
          </cell>
          <cell r="D43" t="str">
            <v>RIG</v>
          </cell>
          <cell r="F43">
            <v>6.3520684291851399</v>
          </cell>
          <cell r="G43">
            <v>7.820060606060605</v>
          </cell>
          <cell r="H43">
            <v>3.5607658607820865</v>
          </cell>
          <cell r="I43">
            <v>3.5607658607820865</v>
          </cell>
          <cell r="J43">
            <v>0</v>
          </cell>
        </row>
        <row r="44">
          <cell r="B44" t="str">
            <v>Oslo</v>
          </cell>
          <cell r="C44" t="str">
            <v>Offshore Drillers</v>
          </cell>
          <cell r="D44" t="str">
            <v>SDRL</v>
          </cell>
          <cell r="F44">
            <v>7.8511488340730891</v>
          </cell>
          <cell r="G44">
            <v>8.5361544114641337</v>
          </cell>
          <cell r="H44">
            <v>5.1095963501503334</v>
          </cell>
          <cell r="I44">
            <v>5.1095963501503334</v>
          </cell>
          <cell r="J44">
            <v>0</v>
          </cell>
        </row>
        <row r="45">
          <cell r="B45" t="str">
            <v>NYSE</v>
          </cell>
          <cell r="C45" t="str">
            <v>Seismic Data</v>
          </cell>
          <cell r="D45" t="str">
            <v>IO</v>
          </cell>
          <cell r="F45">
            <v>7.9386925998052575</v>
          </cell>
          <cell r="G45">
            <v>9.4412170818505334</v>
          </cell>
          <cell r="H45">
            <v>3.2742804881042993</v>
          </cell>
          <cell r="I45">
            <v>3.2742804881042993</v>
          </cell>
          <cell r="J45">
            <v>0</v>
          </cell>
        </row>
        <row r="46">
          <cell r="B46" t="str">
            <v>Oslo</v>
          </cell>
          <cell r="C46" t="str">
            <v>Seismic Data</v>
          </cell>
          <cell r="D46" t="str">
            <v>PGS</v>
          </cell>
          <cell r="F46">
            <v>5.2967200582215543</v>
          </cell>
          <cell r="G46">
            <v>4.5555495150743486</v>
          </cell>
          <cell r="H46">
            <v>2.3241946864444238</v>
          </cell>
          <cell r="I46">
            <v>2.3241946864444238</v>
          </cell>
          <cell r="J46">
            <v>0</v>
          </cell>
        </row>
        <row r="47">
          <cell r="B47" t="str">
            <v>Oslo</v>
          </cell>
          <cell r="C47" t="str">
            <v>Offshore Const &amp; Log.</v>
          </cell>
          <cell r="D47" t="str">
            <v>ACGY</v>
          </cell>
          <cell r="F47">
            <v>5.3963109203765978</v>
          </cell>
          <cell r="G47">
            <v>7.1249566669242661</v>
          </cell>
          <cell r="H47">
            <v>2.2093351574694196</v>
          </cell>
          <cell r="I47">
            <v>2.2093351574694196</v>
          </cell>
          <cell r="J47">
            <v>0</v>
          </cell>
        </row>
        <row r="48">
          <cell r="B48" t="str">
            <v>NYSE</v>
          </cell>
          <cell r="C48" t="str">
            <v>Offshore Const &amp; Log.</v>
          </cell>
          <cell r="D48" t="str">
            <v>CKH</v>
          </cell>
          <cell r="F48">
            <v>4.7158687562189048</v>
          </cell>
          <cell r="G48">
            <v>5.3063048040952943</v>
          </cell>
          <cell r="H48">
            <v>5.1054045560747667</v>
          </cell>
          <cell r="I48">
            <v>4.7158687562189048</v>
          </cell>
          <cell r="J48">
            <v>0.38953579985586195</v>
          </cell>
        </row>
        <row r="49">
          <cell r="B49" t="str">
            <v>NASD</v>
          </cell>
          <cell r="C49" t="str">
            <v>Offshore Const &amp; Log.</v>
          </cell>
          <cell r="D49" t="str">
            <v>GLBL</v>
          </cell>
          <cell r="F49">
            <v>5.4886346949602132</v>
          </cell>
          <cell r="G49">
            <v>5.1105003995737874</v>
          </cell>
          <cell r="H49">
            <v>2.7274604045251976</v>
          </cell>
          <cell r="I49">
            <v>2.7274604045251976</v>
          </cell>
          <cell r="J49">
            <v>0</v>
          </cell>
        </row>
        <row r="50">
          <cell r="B50" t="str">
            <v>NYSE</v>
          </cell>
          <cell r="C50" t="str">
            <v>Offshore Const &amp; Log.</v>
          </cell>
          <cell r="D50" t="str">
            <v>GLF</v>
          </cell>
          <cell r="F50">
            <v>6.6233312913907287</v>
          </cell>
          <cell r="G50">
            <v>6.6333737132352928</v>
          </cell>
          <cell r="H50">
            <v>3.5909946714031968</v>
          </cell>
          <cell r="I50">
            <v>3.5909946714031968</v>
          </cell>
          <cell r="J50">
            <v>0</v>
          </cell>
        </row>
        <row r="51">
          <cell r="B51" t="str">
            <v>NYSE</v>
          </cell>
          <cell r="C51" t="str">
            <v>Offshore Const &amp; Log.</v>
          </cell>
          <cell r="D51" t="str">
            <v>HLX</v>
          </cell>
          <cell r="F51" t="e">
            <v>#N/A</v>
          </cell>
          <cell r="G51">
            <v>5.3192369411358529</v>
          </cell>
          <cell r="H51">
            <v>3.0173229940036128</v>
          </cell>
          <cell r="I51" t="e">
            <v>#N/A</v>
          </cell>
          <cell r="J51" t="e">
            <v>#N/A</v>
          </cell>
        </row>
        <row r="52">
          <cell r="B52" t="str">
            <v>NYSE</v>
          </cell>
          <cell r="C52" t="str">
            <v>Offshore Const &amp; Log.</v>
          </cell>
          <cell r="D52" t="str">
            <v>MDR</v>
          </cell>
          <cell r="F52">
            <v>11.962191777095816</v>
          </cell>
          <cell r="G52">
            <v>11.862727898991702</v>
          </cell>
          <cell r="H52">
            <v>2.2355858881634973</v>
          </cell>
          <cell r="I52">
            <v>2.2355858881634973</v>
          </cell>
          <cell r="J52">
            <v>0</v>
          </cell>
        </row>
        <row r="53">
          <cell r="B53" t="str">
            <v>NYSE</v>
          </cell>
          <cell r="C53" t="str">
            <v>Offshore Const &amp; Log.</v>
          </cell>
          <cell r="D53" t="str">
            <v>OII</v>
          </cell>
          <cell r="F53">
            <v>7.0800447439353089</v>
          </cell>
          <cell r="G53">
            <v>8.646483157894739</v>
          </cell>
          <cell r="H53">
            <v>3.8968430103663008</v>
          </cell>
          <cell r="I53">
            <v>3.8968430103663008</v>
          </cell>
          <cell r="J53">
            <v>0</v>
          </cell>
        </row>
        <row r="54">
          <cell r="B54" t="str">
            <v>Amsterdam</v>
          </cell>
          <cell r="C54" t="str">
            <v>Offshore Const &amp; Log.</v>
          </cell>
          <cell r="D54" t="str">
            <v>SBM</v>
          </cell>
          <cell r="F54">
            <v>7.2365662254621475</v>
          </cell>
          <cell r="G54">
            <v>8.694496715483222</v>
          </cell>
          <cell r="H54">
            <v>4.8217932672630717</v>
          </cell>
          <cell r="I54">
            <v>4.8217932672630717</v>
          </cell>
          <cell r="J54">
            <v>0</v>
          </cell>
        </row>
        <row r="55">
          <cell r="B55" t="str">
            <v>Milan</v>
          </cell>
          <cell r="C55" t="str">
            <v>Offshore Const &amp; Log.</v>
          </cell>
          <cell r="D55" t="str">
            <v>SPM</v>
          </cell>
          <cell r="F55">
            <v>12.733916352697184</v>
          </cell>
          <cell r="G55">
            <v>13.947526763186598</v>
          </cell>
          <cell r="H55">
            <v>6.3645601914147374</v>
          </cell>
          <cell r="I55">
            <v>6.3645601914147374</v>
          </cell>
          <cell r="J55">
            <v>0</v>
          </cell>
        </row>
        <row r="56">
          <cell r="B56" t="str">
            <v>France</v>
          </cell>
          <cell r="C56" t="str">
            <v>Offshore Const &amp; Log.</v>
          </cell>
          <cell r="D56" t="str">
            <v>TEC</v>
          </cell>
          <cell r="F56">
            <v>6.860206073818496</v>
          </cell>
          <cell r="G56">
            <v>8.8002223601547751</v>
          </cell>
          <cell r="H56">
            <v>1.1629143264100099</v>
          </cell>
          <cell r="I56">
            <v>1.1629143264100099</v>
          </cell>
          <cell r="J56">
            <v>0</v>
          </cell>
        </row>
        <row r="57">
          <cell r="B57" t="str">
            <v>NYSE</v>
          </cell>
          <cell r="C57" t="str">
            <v>Offshore Const &amp; Log.</v>
          </cell>
          <cell r="D57" t="str">
            <v>TDW</v>
          </cell>
          <cell r="F57">
            <v>5.17776998114938</v>
          </cell>
          <cell r="G57">
            <v>5.6593328764372481</v>
          </cell>
          <cell r="H57">
            <v>3.8813756998386229</v>
          </cell>
          <cell r="I57">
            <v>3.8813756998386229</v>
          </cell>
          <cell r="J57">
            <v>0</v>
          </cell>
        </row>
        <row r="58">
          <cell r="B58" t="str">
            <v>NASD</v>
          </cell>
          <cell r="C58" t="str">
            <v>Offshore Const &amp; Log.</v>
          </cell>
          <cell r="D58" t="str">
            <v>TRMA</v>
          </cell>
          <cell r="F58">
            <v>3.6538490558312651</v>
          </cell>
          <cell r="G58">
            <v>9.6034182804027903</v>
          </cell>
          <cell r="H58">
            <v>4.1614377197490677</v>
          </cell>
          <cell r="I58">
            <v>3.6538490558312651</v>
          </cell>
          <cell r="J58">
            <v>0.50758866391780266</v>
          </cell>
        </row>
        <row r="59">
          <cell r="B59" t="str">
            <v>England</v>
          </cell>
          <cell r="C59" t="str">
            <v>Offshore Const &amp; Log.</v>
          </cell>
          <cell r="D59" t="str">
            <v>WG</v>
          </cell>
          <cell r="F59">
            <v>9.6122292115229637</v>
          </cell>
          <cell r="G59">
            <v>10.400018875187969</v>
          </cell>
          <cell r="H59">
            <v>3.5067610573124997</v>
          </cell>
          <cell r="I59">
            <v>3.5067610573124997</v>
          </cell>
          <cell r="J59">
            <v>0</v>
          </cell>
        </row>
        <row r="60">
          <cell r="B60" t="str">
            <v>Toronto</v>
          </cell>
          <cell r="C60" t="str">
            <v>Land/Shallow Water Drilling</v>
          </cell>
          <cell r="D60" t="str">
            <v>ESI</v>
          </cell>
          <cell r="F60">
            <v>5.5012460631444879</v>
          </cell>
          <cell r="G60">
            <v>6.0040790250970577</v>
          </cell>
          <cell r="H60">
            <v>3.5600934380337099</v>
          </cell>
          <cell r="I60">
            <v>3.5600934380337099</v>
          </cell>
          <cell r="J60">
            <v>0</v>
          </cell>
        </row>
        <row r="61">
          <cell r="B61" t="str">
            <v>Sub?</v>
          </cell>
          <cell r="C61" t="str">
            <v>Land/Shallow Water Drilling</v>
          </cell>
          <cell r="D61" t="str">
            <v>GW</v>
          </cell>
          <cell r="F61">
            <v>3.867174145333121</v>
          </cell>
          <cell r="G61">
            <v>5.6067844073647866</v>
          </cell>
          <cell r="H61" t="e">
            <v>#N/A</v>
          </cell>
          <cell r="I61" t="e">
            <v>#N/A</v>
          </cell>
          <cell r="J61" t="e">
            <v>#N/A</v>
          </cell>
        </row>
        <row r="62">
          <cell r="B62" t="str">
            <v>NYSE</v>
          </cell>
          <cell r="C62" t="str">
            <v>Land/Shallow Water Drilling</v>
          </cell>
          <cell r="D62" t="str">
            <v>HP</v>
          </cell>
          <cell r="F62">
            <v>5.0173629303790594</v>
          </cell>
          <cell r="G62">
            <v>7.0798334184347205</v>
          </cell>
          <cell r="H62">
            <v>2.81281930658609</v>
          </cell>
          <cell r="I62">
            <v>2.81281930658609</v>
          </cell>
          <cell r="J62">
            <v>0</v>
          </cell>
        </row>
        <row r="63">
          <cell r="B63" t="str">
            <v>NYSE</v>
          </cell>
          <cell r="C63" t="str">
            <v>Land/Shallow Water Drilling</v>
          </cell>
          <cell r="D63" t="str">
            <v>NBR</v>
          </cell>
          <cell r="F63">
            <v>5.3095555310318359</v>
          </cell>
          <cell r="G63">
            <v>8.1528243707253516</v>
          </cell>
          <cell r="H63">
            <v>3.7037975251396653</v>
          </cell>
          <cell r="I63">
            <v>3.7037975251396653</v>
          </cell>
          <cell r="J63">
            <v>0</v>
          </cell>
        </row>
        <row r="64">
          <cell r="B64" t="str">
            <v>NYSE</v>
          </cell>
          <cell r="C64" t="str">
            <v>Land/Shallow Water Drilling</v>
          </cell>
          <cell r="D64" t="str">
            <v>PKD</v>
          </cell>
          <cell r="F64">
            <v>3.3274137305475504</v>
          </cell>
          <cell r="G64">
            <v>4.5503440847989944</v>
          </cell>
          <cell r="H64">
            <v>2.2803611974711786</v>
          </cell>
          <cell r="I64">
            <v>2.2803611974711786</v>
          </cell>
          <cell r="J64">
            <v>0</v>
          </cell>
        </row>
        <row r="65">
          <cell r="B65" t="str">
            <v>NASD</v>
          </cell>
          <cell r="C65" t="str">
            <v>Land/Shallow Water Drilling</v>
          </cell>
          <cell r="D65" t="str">
            <v>PTEN</v>
          </cell>
          <cell r="F65">
            <v>3.7573023712986844</v>
          </cell>
          <cell r="G65">
            <v>6.0918012314734096</v>
          </cell>
          <cell r="H65">
            <v>2.8526808807277053</v>
          </cell>
          <cell r="I65">
            <v>2.8526808807277053</v>
          </cell>
          <cell r="J65">
            <v>0</v>
          </cell>
        </row>
        <row r="68">
          <cell r="D68" t="str">
            <v>FV (USD)</v>
          </cell>
          <cell r="K68" t="str">
            <v>[=16]#,##0.0x;#,##0.0</v>
          </cell>
          <cell r="M68" t="str">
            <v>custom font if want x to appear at top of scale</v>
          </cell>
        </row>
        <row r="69">
          <cell r="D69" t="str">
            <v>Diversified</v>
          </cell>
        </row>
        <row r="70">
          <cell r="B70" t="str">
            <v>NYSE</v>
          </cell>
          <cell r="C70" t="str">
            <v>Diversified</v>
          </cell>
          <cell r="D70" t="str">
            <v>BHI</v>
          </cell>
          <cell r="F70">
            <v>25810.468000000001</v>
          </cell>
          <cell r="G70">
            <v>27485.155999999999</v>
          </cell>
          <cell r="H70">
            <v>10223.49</v>
          </cell>
        </row>
        <row r="71">
          <cell r="B71" t="str">
            <v>NYSE</v>
          </cell>
          <cell r="C71" t="str">
            <v>Diversified</v>
          </cell>
          <cell r="D71" t="str">
            <v>HAL</v>
          </cell>
          <cell r="F71">
            <v>35522.199999999997</v>
          </cell>
          <cell r="G71">
            <v>49733.26</v>
          </cell>
          <cell r="H71">
            <v>17796.28</v>
          </cell>
        </row>
        <row r="72">
          <cell r="B72" t="str">
            <v>NYSE</v>
          </cell>
          <cell r="C72" t="str">
            <v>Diversified</v>
          </cell>
          <cell r="D72" t="str">
            <v>SLB</v>
          </cell>
          <cell r="F72">
            <v>124337.65063</v>
          </cell>
          <cell r="G72">
            <v>134691.43947000001</v>
          </cell>
          <cell r="H72">
            <v>52909.870469999994</v>
          </cell>
        </row>
        <row r="73">
          <cell r="B73" t="str">
            <v>NYSE</v>
          </cell>
          <cell r="C73" t="str">
            <v>Diversified</v>
          </cell>
          <cell r="D73" t="str">
            <v>WFT</v>
          </cell>
          <cell r="F73">
            <v>27621.1754</v>
          </cell>
          <cell r="G73">
            <v>39196.16893</v>
          </cell>
          <cell r="H73">
            <v>13216.490959999999</v>
          </cell>
        </row>
        <row r="74">
          <cell r="B74" t="str">
            <v>NYSE</v>
          </cell>
          <cell r="C74" t="str">
            <v>Manufacturing</v>
          </cell>
          <cell r="D74" t="str">
            <v>CAM</v>
          </cell>
          <cell r="F74">
            <v>11324.528</v>
          </cell>
          <cell r="G74">
            <v>12951.759450000001</v>
          </cell>
          <cell r="H74">
            <v>4341.393</v>
          </cell>
        </row>
        <row r="75">
          <cell r="B75" t="str">
            <v>NYSE</v>
          </cell>
          <cell r="C75" t="str">
            <v>Manufacturing</v>
          </cell>
          <cell r="D75" t="str">
            <v>CRR</v>
          </cell>
          <cell r="F75">
            <v>899.55040000000008</v>
          </cell>
          <cell r="G75">
            <v>1424.2671680000001</v>
          </cell>
          <cell r="H75">
            <v>703.76544999999999</v>
          </cell>
        </row>
        <row r="76">
          <cell r="B76" t="str">
            <v>NYSE</v>
          </cell>
          <cell r="C76" t="str">
            <v>Manufacturing</v>
          </cell>
          <cell r="D76" t="str">
            <v>DRC</v>
          </cell>
          <cell r="F76">
            <v>3511.9393500000001</v>
          </cell>
          <cell r="G76">
            <v>3442.5005000000001</v>
          </cell>
          <cell r="H76">
            <v>1630.16175</v>
          </cell>
        </row>
        <row r="77">
          <cell r="B77" t="str">
            <v>NYSE</v>
          </cell>
          <cell r="C77" t="str">
            <v>Manufacturing</v>
          </cell>
          <cell r="D77" t="str">
            <v>DRQ</v>
          </cell>
          <cell r="F77">
            <v>2088.13708</v>
          </cell>
          <cell r="G77">
            <v>2467.1420000000003</v>
          </cell>
          <cell r="H77">
            <v>711.39739000000009</v>
          </cell>
        </row>
        <row r="78">
          <cell r="B78" t="str">
            <v>NYSE</v>
          </cell>
          <cell r="C78" t="str">
            <v>Manufacturing</v>
          </cell>
          <cell r="D78" t="str">
            <v>EXH</v>
          </cell>
          <cell r="F78">
            <v>7996.8909999999996</v>
          </cell>
          <cell r="G78">
            <v>7060.4249599999985</v>
          </cell>
          <cell r="H78">
            <v>3916.2973000000002</v>
          </cell>
        </row>
        <row r="79">
          <cell r="B79" t="str">
            <v>NYSE</v>
          </cell>
          <cell r="C79" t="str">
            <v>Manufacturing</v>
          </cell>
          <cell r="D79" t="str">
            <v>FTI</v>
          </cell>
          <cell r="F79">
            <v>7473.99</v>
          </cell>
          <cell r="G79">
            <v>9631.0660000000007</v>
          </cell>
          <cell r="H79">
            <v>3291.3249999999998</v>
          </cell>
        </row>
        <row r="80">
          <cell r="B80" t="str">
            <v>NASD</v>
          </cell>
          <cell r="C80" t="str">
            <v>Manufacturing</v>
          </cell>
          <cell r="D80" t="str">
            <v>LUFK</v>
          </cell>
          <cell r="F80">
            <v>756.49689419999993</v>
          </cell>
          <cell r="G80">
            <v>1138.9622792</v>
          </cell>
          <cell r="H80">
            <v>404.91020500000002</v>
          </cell>
        </row>
        <row r="81">
          <cell r="B81" t="str">
            <v>NYSE</v>
          </cell>
          <cell r="C81" t="str">
            <v>Manufacturing</v>
          </cell>
          <cell r="D81" t="str">
            <v>NOV</v>
          </cell>
          <cell r="F81">
            <v>25469.148000000001</v>
          </cell>
          <cell r="G81">
            <v>35996.68</v>
          </cell>
          <cell r="H81">
            <v>9608.7040000000015</v>
          </cell>
        </row>
        <row r="82">
          <cell r="B82" t="str">
            <v>NYSE</v>
          </cell>
          <cell r="C82" t="str">
            <v>Manufacturing</v>
          </cell>
          <cell r="D82" t="str">
            <v>NR</v>
          </cell>
          <cell r="F82">
            <v>665.18000000000006</v>
          </cell>
          <cell r="G82">
            <v>869.08578</v>
          </cell>
          <cell r="H82">
            <v>506.38630000000001</v>
          </cell>
        </row>
        <row r="83">
          <cell r="B83" t="str">
            <v>NYSE</v>
          </cell>
          <cell r="C83" t="str">
            <v>Manufacturing</v>
          </cell>
          <cell r="D83" t="str">
            <v>NTG</v>
          </cell>
          <cell r="F83">
            <v>1017.4872</v>
          </cell>
          <cell r="G83">
            <v>1039.9087099999999</v>
          </cell>
          <cell r="H83">
            <v>298.74501999999995</v>
          </cell>
        </row>
        <row r="84">
          <cell r="B84" t="str">
            <v>NASD</v>
          </cell>
          <cell r="C84" t="str">
            <v>Manufacturing</v>
          </cell>
          <cell r="D84" t="str">
            <v>TESO</v>
          </cell>
          <cell r="F84">
            <v>1133.1835858000002</v>
          </cell>
          <cell r="G84">
            <v>1269.7135635</v>
          </cell>
          <cell r="H84">
            <v>301.50079399999998</v>
          </cell>
        </row>
        <row r="85">
          <cell r="B85" t="str">
            <v>NASD</v>
          </cell>
          <cell r="C85" t="str">
            <v>Manufacturing</v>
          </cell>
          <cell r="D85" t="str">
            <v>TTES</v>
          </cell>
          <cell r="F85">
            <v>649.94220000000007</v>
          </cell>
          <cell r="G85">
            <v>1070.4416100000001</v>
          </cell>
          <cell r="H85">
            <v>136.05215999999999</v>
          </cell>
        </row>
        <row r="86">
          <cell r="B86" t="str">
            <v>NYSE</v>
          </cell>
          <cell r="C86" t="str">
            <v>Services</v>
          </cell>
          <cell r="D86" t="str">
            <v>BAS</v>
          </cell>
          <cell r="F86">
            <v>1243.8224500000001</v>
          </cell>
          <cell r="G86">
            <v>1667.8289</v>
          </cell>
          <cell r="H86">
            <v>881.26879999999994</v>
          </cell>
        </row>
        <row r="87">
          <cell r="B87" t="str">
            <v>NYSE</v>
          </cell>
          <cell r="C87" t="str">
            <v>Services</v>
          </cell>
          <cell r="D87" t="str">
            <v>BJS</v>
          </cell>
          <cell r="F87">
            <v>7734.2958400000007</v>
          </cell>
          <cell r="G87">
            <v>9984.3225800000018</v>
          </cell>
          <cell r="H87">
            <v>3809.9197000000004</v>
          </cell>
        </row>
        <row r="88">
          <cell r="B88" t="str">
            <v>Toronto</v>
          </cell>
          <cell r="C88" t="str">
            <v>Services</v>
          </cell>
          <cell r="D88" t="str">
            <v>CFW-CA</v>
          </cell>
          <cell r="F88">
            <v>749.40204263684677</v>
          </cell>
          <cell r="G88">
            <v>1284.5478370165761</v>
          </cell>
          <cell r="H88">
            <v>378.72592934441383</v>
          </cell>
        </row>
        <row r="89">
          <cell r="B89" t="str">
            <v>NYSE</v>
          </cell>
          <cell r="C89" t="str">
            <v>Services</v>
          </cell>
          <cell r="D89" t="str">
            <v>CLB</v>
          </cell>
          <cell r="F89">
            <v>3338.2776000000003</v>
          </cell>
          <cell r="G89">
            <v>3715.9172000000003</v>
          </cell>
          <cell r="H89">
            <v>1554.6675400000001</v>
          </cell>
        </row>
        <row r="90">
          <cell r="B90" t="str">
            <v>NYSE</v>
          </cell>
          <cell r="C90" t="str">
            <v>Services</v>
          </cell>
          <cell r="D90" t="str">
            <v>CPX</v>
          </cell>
          <cell r="F90">
            <v>2149.15958</v>
          </cell>
          <cell r="G90">
            <v>3464.9064400000002</v>
          </cell>
          <cell r="H90">
            <v>1438.8597</v>
          </cell>
        </row>
        <row r="91">
          <cell r="B91" t="str">
            <v>NYSE</v>
          </cell>
          <cell r="C91" t="str">
            <v>Services</v>
          </cell>
          <cell r="D91" t="str">
            <v>KEG</v>
          </cell>
          <cell r="F91">
            <v>2369.8519900000001</v>
          </cell>
          <cell r="G91">
            <v>2981.9938200000001</v>
          </cell>
          <cell r="H91">
            <v>1100.6329499999999</v>
          </cell>
        </row>
        <row r="92">
          <cell r="B92" t="str">
            <v>NYSE</v>
          </cell>
          <cell r="C92" t="str">
            <v>Services</v>
          </cell>
          <cell r="D92" t="str">
            <v>OIS</v>
          </cell>
          <cell r="F92">
            <v>2201.1432799999998</v>
          </cell>
          <cell r="G92">
            <v>3761.5528800000002</v>
          </cell>
          <cell r="H92">
            <v>1355.2158300000001</v>
          </cell>
        </row>
        <row r="93">
          <cell r="B93" t="str">
            <v>NYSE</v>
          </cell>
          <cell r="C93" t="str">
            <v>Services</v>
          </cell>
          <cell r="D93" t="str">
            <v>RES</v>
          </cell>
          <cell r="F93">
            <v>1299.0940399999999</v>
          </cell>
          <cell r="G93">
            <v>1821.9380000000001</v>
          </cell>
          <cell r="H93">
            <v>1117.12772</v>
          </cell>
        </row>
        <row r="94">
          <cell r="B94" t="str">
            <v>NYSE</v>
          </cell>
          <cell r="C94" t="str">
            <v>Services</v>
          </cell>
          <cell r="D94" t="str">
            <v>SII</v>
          </cell>
          <cell r="F94">
            <v>16876.049499999997</v>
          </cell>
          <cell r="G94">
            <v>18863.241759999997</v>
          </cell>
          <cell r="H94">
            <v>8983.9184300000015</v>
          </cell>
        </row>
        <row r="95">
          <cell r="B95" t="str">
            <v>NYSE</v>
          </cell>
          <cell r="C95" t="str">
            <v>Services</v>
          </cell>
          <cell r="D95" t="str">
            <v>SPN</v>
          </cell>
          <cell r="F95">
            <v>3482.68316</v>
          </cell>
          <cell r="G95">
            <v>5166.0868799999998</v>
          </cell>
          <cell r="H95">
            <v>1852.3614699999998</v>
          </cell>
        </row>
        <row r="96">
          <cell r="B96" t="str">
            <v>NASD</v>
          </cell>
          <cell r="C96" t="str">
            <v>Services</v>
          </cell>
          <cell r="D96" t="str">
            <v>SWSI</v>
          </cell>
          <cell r="F96">
            <v>495.28311939999998</v>
          </cell>
          <cell r="G96">
            <v>774.34794240000008</v>
          </cell>
          <cell r="H96">
            <v>455.75749999999999</v>
          </cell>
        </row>
        <row r="97">
          <cell r="B97" t="str">
            <v>Toronto</v>
          </cell>
          <cell r="C97" t="str">
            <v>Services</v>
          </cell>
          <cell r="D97" t="str">
            <v>TCW-CA</v>
          </cell>
          <cell r="F97">
            <v>2599.8525121782632</v>
          </cell>
          <cell r="G97">
            <v>3356.05195399271</v>
          </cell>
          <cell r="H97">
            <v>1013.6323116685001</v>
          </cell>
        </row>
        <row r="98">
          <cell r="B98" t="str">
            <v>NYSE</v>
          </cell>
          <cell r="C98" t="str">
            <v>Services</v>
          </cell>
          <cell r="D98" t="str">
            <v>TTI</v>
          </cell>
          <cell r="F98">
            <v>1541.7488800000001</v>
          </cell>
          <cell r="G98">
            <v>2358.80692</v>
          </cell>
          <cell r="H98">
            <v>729.6151744</v>
          </cell>
        </row>
        <row r="99">
          <cell r="B99" t="str">
            <v>London</v>
          </cell>
          <cell r="C99" t="str">
            <v>Services</v>
          </cell>
          <cell r="D99" t="str">
            <v>WSM-GB</v>
          </cell>
          <cell r="F99">
            <v>1041.2012502</v>
          </cell>
          <cell r="G99">
            <v>1343.6140300000002</v>
          </cell>
          <cell r="H99">
            <v>423.97079600000001</v>
          </cell>
        </row>
        <row r="100">
          <cell r="B100" t="str">
            <v>NYSE</v>
          </cell>
          <cell r="C100" t="str">
            <v>Offshore Drillers</v>
          </cell>
          <cell r="D100" t="str">
            <v>ATW</v>
          </cell>
          <cell r="F100">
            <v>3129.2718799999998</v>
          </cell>
          <cell r="G100">
            <v>3995.69992</v>
          </cell>
          <cell r="H100">
            <v>1136.4959599999997</v>
          </cell>
        </row>
        <row r="101">
          <cell r="B101" t="str">
            <v>NYSE</v>
          </cell>
          <cell r="C101" t="str">
            <v>Offshore Drillers</v>
          </cell>
          <cell r="D101" t="str">
            <v>DO</v>
          </cell>
          <cell r="F101">
            <v>19609.774000000001</v>
          </cell>
          <cell r="G101">
            <v>19114.500619999995</v>
          </cell>
          <cell r="H101">
            <v>7963.1860400000005</v>
          </cell>
        </row>
        <row r="102">
          <cell r="B102" t="str">
            <v>NYSE</v>
          </cell>
          <cell r="C102" t="str">
            <v>Offshore Drillers</v>
          </cell>
          <cell r="D102" t="str">
            <v>ESV</v>
          </cell>
          <cell r="F102">
            <v>8267.8799999999992</v>
          </cell>
          <cell r="G102">
            <v>11314.22</v>
          </cell>
          <cell r="H102">
            <v>3511.8389999999999</v>
          </cell>
        </row>
        <row r="103">
          <cell r="B103" t="str">
            <v>Oslo</v>
          </cell>
          <cell r="C103" t="str">
            <v>Offshore Drillers</v>
          </cell>
          <cell r="D103" t="str">
            <v>FOE-NO</v>
          </cell>
          <cell r="F103">
            <v>4259.8045501858433</v>
          </cell>
          <cell r="G103">
            <v>4962.0641255886312</v>
          </cell>
          <cell r="H103">
            <v>2652.7367986851632</v>
          </cell>
        </row>
        <row r="104">
          <cell r="B104" t="str">
            <v>NASD</v>
          </cell>
          <cell r="C104" t="str">
            <v>Offshore Drillers</v>
          </cell>
          <cell r="D104" t="str">
            <v>HERO</v>
          </cell>
          <cell r="F104">
            <v>2806.3440000000001</v>
          </cell>
          <cell r="G104">
            <v>4519.1026400000001</v>
          </cell>
          <cell r="H104">
            <v>1350.3507500000001</v>
          </cell>
        </row>
        <row r="105">
          <cell r="B105" t="str">
            <v>NYSE</v>
          </cell>
          <cell r="C105" t="str">
            <v>Offshore Drillers</v>
          </cell>
          <cell r="D105" t="str">
            <v>NE</v>
          </cell>
          <cell r="F105">
            <v>15847.53304</v>
          </cell>
          <cell r="G105">
            <v>17890.030239999996</v>
          </cell>
          <cell r="H105">
            <v>6202.2786299999989</v>
          </cell>
        </row>
        <row r="106">
          <cell r="B106" t="str">
            <v>NYSE</v>
          </cell>
          <cell r="C106" t="str">
            <v>Offshore Drillers</v>
          </cell>
          <cell r="D106" t="str">
            <v>PDE</v>
          </cell>
          <cell r="F106">
            <v>6359.1299999999992</v>
          </cell>
          <cell r="G106">
            <v>8578.2849999999999</v>
          </cell>
          <cell r="H106">
            <v>2811.9940000000006</v>
          </cell>
        </row>
        <row r="107">
          <cell r="B107" t="str">
            <v>NYSE</v>
          </cell>
          <cell r="C107" t="str">
            <v>Offshore Drillers</v>
          </cell>
          <cell r="D107" t="str">
            <v>RDC</v>
          </cell>
          <cell r="F107">
            <v>4651.4815600000002</v>
          </cell>
          <cell r="G107">
            <v>5594.0199999999995</v>
          </cell>
          <cell r="H107">
            <v>1998.2202000000002</v>
          </cell>
        </row>
        <row r="108">
          <cell r="B108" t="str">
            <v>NYSE</v>
          </cell>
          <cell r="C108" t="str">
            <v>Offshore Drillers</v>
          </cell>
          <cell r="D108" t="str">
            <v>RIG</v>
          </cell>
          <cell r="F108">
            <v>52381.1</v>
          </cell>
          <cell r="G108">
            <v>63225.189999999995</v>
          </cell>
          <cell r="H108">
            <v>27431.25</v>
          </cell>
        </row>
        <row r="109">
          <cell r="B109" t="str">
            <v>Oslo</v>
          </cell>
          <cell r="C109" t="str">
            <v>Offshore Drillers</v>
          </cell>
          <cell r="D109" t="str">
            <v>SDRL-NO</v>
          </cell>
          <cell r="F109">
            <v>15631.637328639521</v>
          </cell>
          <cell r="G109">
            <v>17371.074227329511</v>
          </cell>
          <cell r="H109">
            <v>9626.8576338131388</v>
          </cell>
        </row>
        <row r="110">
          <cell r="B110" t="str">
            <v>NYSE</v>
          </cell>
          <cell r="C110" t="str">
            <v>Seismic Data</v>
          </cell>
          <cell r="D110" t="str">
            <v>IO</v>
          </cell>
          <cell r="F110">
            <v>1630.6074599999999</v>
          </cell>
          <cell r="G110">
            <v>1857.0874000000001</v>
          </cell>
          <cell r="H110">
            <v>666.79085000000009</v>
          </cell>
        </row>
        <row r="111">
          <cell r="B111" t="str">
            <v>Oslo</v>
          </cell>
          <cell r="C111" t="str">
            <v>Seismic Data</v>
          </cell>
          <cell r="D111" t="str">
            <v>PGS-NO</v>
          </cell>
          <cell r="F111">
            <v>6340.1739096912006</v>
          </cell>
          <cell r="G111">
            <v>5803.77008220472</v>
          </cell>
          <cell r="H111">
            <v>1875.62511196065</v>
          </cell>
        </row>
        <row r="112">
          <cell r="B112" t="str">
            <v>Oslo</v>
          </cell>
          <cell r="C112" t="str">
            <v>Offshore Const &amp; Log.</v>
          </cell>
          <cell r="D112" t="str">
            <v>ACY-NO</v>
          </cell>
          <cell r="F112">
            <v>4012.1571693000005</v>
          </cell>
          <cell r="G112">
            <v>4609.8469635000001</v>
          </cell>
          <cell r="H112">
            <v>997.90145725000002</v>
          </cell>
        </row>
        <row r="113">
          <cell r="B113" t="str">
            <v>NYSE</v>
          </cell>
          <cell r="C113" t="str">
            <v>Offshore Const &amp; Log.</v>
          </cell>
          <cell r="D113" t="str">
            <v>CKH</v>
          </cell>
          <cell r="F113">
            <v>2843.6688599999998</v>
          </cell>
          <cell r="G113">
            <v>2695.0722100000003</v>
          </cell>
          <cell r="H113">
            <v>2185.1131500000001</v>
          </cell>
        </row>
        <row r="114">
          <cell r="B114" t="str">
            <v>NASD</v>
          </cell>
          <cell r="C114" t="str">
            <v>Offshore Const &amp; Log.</v>
          </cell>
          <cell r="D114" t="str">
            <v>GLBL</v>
          </cell>
          <cell r="F114">
            <v>2069.2152800000003</v>
          </cell>
          <cell r="G114">
            <v>1918.4818499999999</v>
          </cell>
          <cell r="H114">
            <v>397.80010000000004</v>
          </cell>
        </row>
        <row r="115">
          <cell r="B115" t="str">
            <v>NYSE</v>
          </cell>
          <cell r="C115" t="str">
            <v>Offshore Const &amp; Log.</v>
          </cell>
          <cell r="D115" t="str">
            <v>GLF</v>
          </cell>
          <cell r="F115">
            <v>1200.1476300000002</v>
          </cell>
          <cell r="G115">
            <v>1443.4221199999999</v>
          </cell>
          <cell r="H115">
            <v>980.53904999999997</v>
          </cell>
        </row>
        <row r="116">
          <cell r="B116" t="str">
            <v>NYSE</v>
          </cell>
          <cell r="C116" t="str">
            <v>Offshore Const &amp; Log.</v>
          </cell>
          <cell r="D116" t="str">
            <v>HLX</v>
          </cell>
          <cell r="F116">
            <v>6050.2780000000002</v>
          </cell>
          <cell r="G116">
            <v>6162.8679199999997</v>
          </cell>
          <cell r="H116">
            <v>2838.6464800000003</v>
          </cell>
        </row>
        <row r="117">
          <cell r="B117" t="str">
            <v>NYSE</v>
          </cell>
          <cell r="C117" t="str">
            <v>Offshore Const &amp; Log.</v>
          </cell>
          <cell r="D117" t="str">
            <v>MDR</v>
          </cell>
          <cell r="F117">
            <v>12278.5917496</v>
          </cell>
          <cell r="G117">
            <v>13294.559156400001</v>
          </cell>
          <cell r="H117">
            <v>1575.1938168000001</v>
          </cell>
        </row>
        <row r="118">
          <cell r="B118" t="str">
            <v>NYSE</v>
          </cell>
          <cell r="C118" t="str">
            <v>Offshore Const &amp; Log.</v>
          </cell>
          <cell r="D118" t="str">
            <v>OII</v>
          </cell>
          <cell r="F118">
            <v>3940.0448999999994</v>
          </cell>
          <cell r="G118">
            <v>4517.7874500000007</v>
          </cell>
          <cell r="H118">
            <v>1821.8695799999998</v>
          </cell>
        </row>
        <row r="119">
          <cell r="B119" t="str">
            <v>Amsterdam</v>
          </cell>
          <cell r="C119" t="str">
            <v>Offshore Const &amp; Log.</v>
          </cell>
          <cell r="D119" t="str">
            <v>SBMO-NL</v>
          </cell>
          <cell r="F119">
            <v>5272.5621518717207</v>
          </cell>
          <cell r="G119">
            <v>6433.1450647531901</v>
          </cell>
          <cell r="H119">
            <v>3283.0052204742001</v>
          </cell>
        </row>
        <row r="120">
          <cell r="B120" t="str">
            <v>Milan</v>
          </cell>
          <cell r="C120" t="str">
            <v>Offshore Const &amp; Log.</v>
          </cell>
          <cell r="D120" t="str">
            <v>SPM-IT</v>
          </cell>
          <cell r="F120">
            <v>20641.678407722135</v>
          </cell>
          <cell r="G120">
            <v>23999.509301415179</v>
          </cell>
          <cell r="H120">
            <v>10533.34711679139</v>
          </cell>
        </row>
        <row r="121">
          <cell r="B121" t="str">
            <v>France</v>
          </cell>
          <cell r="C121" t="str">
            <v>Offshore Const &amp; Log.</v>
          </cell>
          <cell r="D121" t="str">
            <v>TEC-FR</v>
          </cell>
          <cell r="F121">
            <v>5604.7883623097114</v>
          </cell>
          <cell r="G121">
            <v>7499.5494953239004</v>
          </cell>
          <cell r="H121">
            <v>924.22616091435543</v>
          </cell>
        </row>
        <row r="122">
          <cell r="B122" t="str">
            <v>NYSE</v>
          </cell>
          <cell r="C122" t="str">
            <v>Offshore Const &amp; Log.</v>
          </cell>
          <cell r="D122" t="str">
            <v>TDW</v>
          </cell>
          <cell r="F122">
            <v>3059.8653035999996</v>
          </cell>
          <cell r="G122">
            <v>3494.6380512000005</v>
          </cell>
          <cell r="H122">
            <v>2164.6432278000002</v>
          </cell>
        </row>
        <row r="123">
          <cell r="B123" t="str">
            <v>NASD</v>
          </cell>
          <cell r="C123" t="str">
            <v>Offshore Const &amp; Log.</v>
          </cell>
          <cell r="D123" t="str">
            <v>TRMA</v>
          </cell>
          <cell r="F123">
            <v>589.00046780000002</v>
          </cell>
          <cell r="G123">
            <v>1239.8013000000001</v>
          </cell>
          <cell r="H123">
            <v>765.18227999999999</v>
          </cell>
        </row>
        <row r="124">
          <cell r="B124" t="str">
            <v>England</v>
          </cell>
          <cell r="C124" t="str">
            <v>Offshore Const &amp; Log.</v>
          </cell>
          <cell r="D124" t="str">
            <v>WG-GB</v>
          </cell>
          <cell r="F124">
            <v>4771.5105805999992</v>
          </cell>
          <cell r="G124">
            <v>5532.8100415999997</v>
          </cell>
          <cell r="H124">
            <v>1683.2453075099997</v>
          </cell>
        </row>
        <row r="125">
          <cell r="B125" t="str">
            <v>Toronto</v>
          </cell>
          <cell r="C125" t="str">
            <v>Land/Shallow Water Drilling</v>
          </cell>
          <cell r="D125" t="str">
            <v>ESI-CA</v>
          </cell>
          <cell r="F125">
            <v>2503.066958730742</v>
          </cell>
          <cell r="G125">
            <v>3428.3291233304199</v>
          </cell>
          <cell r="H125">
            <v>1724.4914609163388</v>
          </cell>
        </row>
        <row r="126">
          <cell r="B126" t="str">
            <v>Sub?</v>
          </cell>
          <cell r="C126" t="str">
            <v>Land/Shallow Water Drilling</v>
          </cell>
          <cell r="D126" t="str">
            <v>GW</v>
          </cell>
          <cell r="F126">
            <v>1216.0329099999999</v>
          </cell>
          <cell r="G126">
            <v>1948.9182599999999</v>
          </cell>
          <cell r="H126" t="e">
            <v>#N/A</v>
          </cell>
        </row>
        <row r="127">
          <cell r="B127" t="str">
            <v>NYSE</v>
          </cell>
          <cell r="C127" t="str">
            <v>Land/Shallow Water Drilling</v>
          </cell>
          <cell r="D127" t="str">
            <v>HP</v>
          </cell>
          <cell r="F127">
            <v>4619.4860500000004</v>
          </cell>
          <cell r="G127">
            <v>8041.9827799999994</v>
          </cell>
          <cell r="H127">
            <v>2798.28125</v>
          </cell>
        </row>
        <row r="128">
          <cell r="B128" t="str">
            <v>NYSE</v>
          </cell>
          <cell r="C128" t="str">
            <v>Land/Shallow Water Drilling</v>
          </cell>
          <cell r="D128" t="str">
            <v>NBR</v>
          </cell>
          <cell r="F128">
            <v>11065.910160000001</v>
          </cell>
          <cell r="G128">
            <v>17522.865419999998</v>
          </cell>
          <cell r="H128">
            <v>6629.7975700000006</v>
          </cell>
        </row>
        <row r="129">
          <cell r="B129" t="str">
            <v>NYSE</v>
          </cell>
          <cell r="C129" t="str">
            <v>Land/Shallow Water Drilling</v>
          </cell>
          <cell r="D129" t="str">
            <v>PKD</v>
          </cell>
          <cell r="F129">
            <v>1154.6125645</v>
          </cell>
          <cell r="G129">
            <v>1448.8295565999999</v>
          </cell>
          <cell r="H129">
            <v>613.18912599999999</v>
          </cell>
        </row>
        <row r="130">
          <cell r="B130" t="str">
            <v>NASD</v>
          </cell>
          <cell r="C130" t="str">
            <v>Land/Shallow Water Drilling</v>
          </cell>
          <cell r="D130" t="str">
            <v>PTEN</v>
          </cell>
          <cell r="F130">
            <v>3058.0683999999997</v>
          </cell>
          <cell r="G130">
            <v>5589.8368100000007</v>
          </cell>
          <cell r="H130">
            <v>1677.8042599999999</v>
          </cell>
        </row>
        <row r="133">
          <cell r="D133" t="str">
            <v>EBITDA (USD)</v>
          </cell>
        </row>
        <row r="134">
          <cell r="D134" t="str">
            <v>Diversified</v>
          </cell>
        </row>
        <row r="135">
          <cell r="B135" t="str">
            <v>NYSE</v>
          </cell>
          <cell r="C135" t="str">
            <v>Diversified</v>
          </cell>
          <cell r="D135" t="str">
            <v>BHI</v>
          </cell>
          <cell r="F135">
            <v>3830</v>
          </cell>
          <cell r="G135">
            <v>3596.8</v>
          </cell>
          <cell r="H135">
            <v>2969.1000000000004</v>
          </cell>
        </row>
        <row r="136">
          <cell r="B136" t="str">
            <v>NYSE</v>
          </cell>
          <cell r="C136" t="str">
            <v>Diversified</v>
          </cell>
          <cell r="D136" t="str">
            <v>HAL</v>
          </cell>
          <cell r="F136">
            <v>5627</v>
          </cell>
          <cell r="G136">
            <v>5544</v>
          </cell>
          <cell r="H136">
            <v>3851.5</v>
          </cell>
        </row>
        <row r="137">
          <cell r="B137" t="str">
            <v>NYSE</v>
          </cell>
          <cell r="C137" t="str">
            <v>Diversified</v>
          </cell>
          <cell r="D137" t="str">
            <v>SLB</v>
          </cell>
          <cell r="F137">
            <v>11798.508</v>
          </cell>
          <cell r="G137">
            <v>11719.189</v>
          </cell>
          <cell r="H137">
            <v>8375.4590000000007</v>
          </cell>
        </row>
        <row r="138">
          <cell r="B138" t="str">
            <v>NYSE</v>
          </cell>
          <cell r="C138" t="str">
            <v>Diversified</v>
          </cell>
          <cell r="D138" t="str">
            <v>WFT</v>
          </cell>
          <cell r="F138">
            <v>3335.1000000000004</v>
          </cell>
          <cell r="G138">
            <v>3586.6000000000004</v>
          </cell>
          <cell r="H138">
            <v>2826.25</v>
          </cell>
        </row>
        <row r="139">
          <cell r="B139" t="str">
            <v>NYSE</v>
          </cell>
          <cell r="C139" t="str">
            <v>Manufacturing</v>
          </cell>
          <cell r="D139" t="str">
            <v>CAM</v>
          </cell>
          <cell r="F139">
            <v>1206.1300000000001</v>
          </cell>
          <cell r="G139">
            <v>1203.5</v>
          </cell>
          <cell r="H139">
            <v>1068.27</v>
          </cell>
        </row>
        <row r="140">
          <cell r="B140" t="str">
            <v>NYSE</v>
          </cell>
          <cell r="C140" t="str">
            <v>Manufacturing</v>
          </cell>
          <cell r="D140" t="str">
            <v>CRR</v>
          </cell>
          <cell r="F140">
            <v>144.1</v>
          </cell>
          <cell r="G140">
            <v>134</v>
          </cell>
          <cell r="H140">
            <v>109</v>
          </cell>
        </row>
        <row r="141">
          <cell r="B141" t="str">
            <v>NYSE</v>
          </cell>
          <cell r="C141" t="str">
            <v>Manufacturing</v>
          </cell>
          <cell r="D141" t="str">
            <v>DRC</v>
          </cell>
          <cell r="F141">
            <v>437.40699999999998</v>
          </cell>
          <cell r="G141">
            <v>424.40000000000003</v>
          </cell>
          <cell r="H141">
            <v>397.20000000000005</v>
          </cell>
        </row>
        <row r="142">
          <cell r="B142" t="str">
            <v>NYSE</v>
          </cell>
          <cell r="C142" t="str">
            <v>Manufacturing</v>
          </cell>
          <cell r="D142" t="str">
            <v>DRQ</v>
          </cell>
          <cell r="F142">
            <v>231.8</v>
          </cell>
          <cell r="G142">
            <v>217.60000000000002</v>
          </cell>
          <cell r="H142">
            <v>193.15</v>
          </cell>
        </row>
        <row r="143">
          <cell r="B143" t="str">
            <v>NYSE</v>
          </cell>
          <cell r="C143" t="str">
            <v>Manufacturing</v>
          </cell>
          <cell r="D143" t="str">
            <v>EXH</v>
          </cell>
          <cell r="F143">
            <v>1037.6000000000001</v>
          </cell>
          <cell r="G143">
            <v>980.7</v>
          </cell>
          <cell r="H143">
            <v>810</v>
          </cell>
        </row>
        <row r="144">
          <cell r="B144" t="str">
            <v>NYSE</v>
          </cell>
          <cell r="C144" t="str">
            <v>Manufacturing</v>
          </cell>
          <cell r="D144" t="str">
            <v>FTI</v>
          </cell>
          <cell r="F144">
            <v>765.53550000000007</v>
          </cell>
          <cell r="G144">
            <v>792.70900000000006</v>
          </cell>
          <cell r="H144">
            <v>614.1</v>
          </cell>
        </row>
        <row r="145">
          <cell r="B145" t="str">
            <v>NASD</v>
          </cell>
          <cell r="C145" t="str">
            <v>Manufacturing</v>
          </cell>
          <cell r="D145" t="str">
            <v>LUFK</v>
          </cell>
          <cell r="F145" t="e">
            <v>#N/A</v>
          </cell>
          <cell r="G145">
            <v>153.86799999999999</v>
          </cell>
          <cell r="H145">
            <v>139.70000000000002</v>
          </cell>
        </row>
        <row r="146">
          <cell r="B146" t="str">
            <v>NYSE</v>
          </cell>
          <cell r="C146" t="str">
            <v>Manufacturing</v>
          </cell>
          <cell r="D146" t="str">
            <v>NOV</v>
          </cell>
          <cell r="F146">
            <v>3192.78</v>
          </cell>
          <cell r="G146">
            <v>4044.6000000000004</v>
          </cell>
          <cell r="H146">
            <v>3625</v>
          </cell>
        </row>
        <row r="147">
          <cell r="B147" t="str">
            <v>NYSE</v>
          </cell>
          <cell r="C147" t="str">
            <v>Manufacturing</v>
          </cell>
          <cell r="D147" t="str">
            <v>NR</v>
          </cell>
          <cell r="F147" t="e">
            <v>#N/A</v>
          </cell>
          <cell r="G147">
            <v>104.28450000000001</v>
          </cell>
          <cell r="H147">
            <v>101.2</v>
          </cell>
        </row>
        <row r="148">
          <cell r="B148" t="str">
            <v>NYSE</v>
          </cell>
          <cell r="C148" t="str">
            <v>Manufacturing</v>
          </cell>
          <cell r="D148" t="str">
            <v>NTG</v>
          </cell>
          <cell r="F148">
            <v>116.465</v>
          </cell>
          <cell r="G148">
            <v>110.99350000000001</v>
          </cell>
          <cell r="H148">
            <v>75.5</v>
          </cell>
        </row>
        <row r="149">
          <cell r="B149" t="str">
            <v>NASD</v>
          </cell>
          <cell r="C149" t="str">
            <v>Manufacturing</v>
          </cell>
          <cell r="D149" t="str">
            <v>TESO</v>
          </cell>
          <cell r="F149">
            <v>149</v>
          </cell>
          <cell r="G149">
            <v>152.65</v>
          </cell>
          <cell r="H149">
            <v>113</v>
          </cell>
        </row>
        <row r="150">
          <cell r="B150" t="str">
            <v>NASD</v>
          </cell>
          <cell r="C150" t="str">
            <v>Manufacturing</v>
          </cell>
          <cell r="D150" t="str">
            <v>TTES</v>
          </cell>
          <cell r="F150" t="e">
            <v>#N/A</v>
          </cell>
          <cell r="G150">
            <v>91.039000000000001</v>
          </cell>
          <cell r="H150">
            <v>69</v>
          </cell>
        </row>
        <row r="151">
          <cell r="B151" t="str">
            <v>NYSE</v>
          </cell>
          <cell r="C151" t="str">
            <v>Services</v>
          </cell>
          <cell r="D151" t="str">
            <v>BAS</v>
          </cell>
          <cell r="F151">
            <v>287.40000000000003</v>
          </cell>
          <cell r="G151">
            <v>312.60000000000002</v>
          </cell>
          <cell r="H151">
            <v>225.4</v>
          </cell>
        </row>
        <row r="152">
          <cell r="B152" t="str">
            <v>NYSE</v>
          </cell>
          <cell r="C152" t="str">
            <v>Services</v>
          </cell>
          <cell r="D152" t="str">
            <v>BJS</v>
          </cell>
          <cell r="F152">
            <v>1619.3400000000001</v>
          </cell>
          <cell r="G152">
            <v>1325.2170000000001</v>
          </cell>
          <cell r="H152">
            <v>1027.7</v>
          </cell>
        </row>
        <row r="153">
          <cell r="B153" t="str">
            <v>Toronto</v>
          </cell>
          <cell r="C153" t="str">
            <v>Services</v>
          </cell>
          <cell r="D153" t="str">
            <v>CFW-CA</v>
          </cell>
          <cell r="F153">
            <v>122.65</v>
          </cell>
          <cell r="G153">
            <v>147.59</v>
          </cell>
          <cell r="H153">
            <v>117.60000000000001</v>
          </cell>
        </row>
        <row r="154">
          <cell r="B154" t="str">
            <v>NYSE</v>
          </cell>
          <cell r="C154" t="str">
            <v>Services</v>
          </cell>
          <cell r="D154" t="str">
            <v>CLB</v>
          </cell>
          <cell r="F154">
            <v>278.8</v>
          </cell>
          <cell r="G154">
            <v>288.90000000000003</v>
          </cell>
          <cell r="H154">
            <v>273.77500000000003</v>
          </cell>
        </row>
        <row r="155">
          <cell r="B155" t="str">
            <v>NYSE</v>
          </cell>
          <cell r="C155" t="str">
            <v>Services</v>
          </cell>
          <cell r="D155" t="str">
            <v>CPX</v>
          </cell>
          <cell r="F155">
            <v>562.1</v>
          </cell>
          <cell r="G155">
            <v>588.70000000000005</v>
          </cell>
          <cell r="H155">
            <v>477.90000000000003</v>
          </cell>
        </row>
        <row r="156">
          <cell r="B156" t="str">
            <v>NYSE</v>
          </cell>
          <cell r="C156" t="str">
            <v>Services</v>
          </cell>
          <cell r="D156" t="str">
            <v>KEG</v>
          </cell>
          <cell r="F156">
            <v>521.9</v>
          </cell>
          <cell r="G156">
            <v>567.4</v>
          </cell>
          <cell r="H156">
            <v>422</v>
          </cell>
        </row>
        <row r="157">
          <cell r="B157" t="str">
            <v>NYSE</v>
          </cell>
          <cell r="C157" t="str">
            <v>Services</v>
          </cell>
          <cell r="D157" t="str">
            <v>OIS</v>
          </cell>
          <cell r="F157">
            <v>456.35550000000001</v>
          </cell>
          <cell r="G157">
            <v>512.6</v>
          </cell>
          <cell r="H157">
            <v>451.95</v>
          </cell>
        </row>
        <row r="158">
          <cell r="B158" t="str">
            <v>NYSE</v>
          </cell>
          <cell r="C158" t="str">
            <v>Services</v>
          </cell>
          <cell r="D158" t="str">
            <v>RES</v>
          </cell>
          <cell r="F158">
            <v>307.8</v>
          </cell>
          <cell r="G158">
            <v>286.21600000000001</v>
          </cell>
          <cell r="H158">
            <v>248.88400000000001</v>
          </cell>
        </row>
        <row r="159">
          <cell r="B159" t="str">
            <v>NYSE</v>
          </cell>
          <cell r="C159" t="str">
            <v>Services</v>
          </cell>
          <cell r="D159" t="str">
            <v>SII</v>
          </cell>
          <cell r="F159">
            <v>2212</v>
          </cell>
          <cell r="G159">
            <v>2205.1</v>
          </cell>
          <cell r="H159">
            <v>1755.153</v>
          </cell>
        </row>
        <row r="160">
          <cell r="B160" t="str">
            <v>NYSE</v>
          </cell>
          <cell r="C160" t="str">
            <v>Services</v>
          </cell>
          <cell r="D160" t="str">
            <v>SPN</v>
          </cell>
          <cell r="F160">
            <v>857</v>
          </cell>
          <cell r="G160">
            <v>772.68399999999997</v>
          </cell>
          <cell r="H160">
            <v>715.05000000000007</v>
          </cell>
        </row>
        <row r="161">
          <cell r="B161" t="str">
            <v>NASD</v>
          </cell>
          <cell r="C161" t="str">
            <v>Services</v>
          </cell>
          <cell r="D161" t="str">
            <v>SWSI</v>
          </cell>
          <cell r="F161" t="e">
            <v>#N/A</v>
          </cell>
          <cell r="G161">
            <v>130.15</v>
          </cell>
          <cell r="H161">
            <v>118.4</v>
          </cell>
        </row>
        <row r="162">
          <cell r="B162" t="str">
            <v>Toronto</v>
          </cell>
          <cell r="C162" t="str">
            <v>Services</v>
          </cell>
          <cell r="D162" t="str">
            <v>TCW-CA</v>
          </cell>
          <cell r="F162">
            <v>374</v>
          </cell>
          <cell r="G162">
            <v>337.5</v>
          </cell>
          <cell r="H162">
            <v>263</v>
          </cell>
        </row>
        <row r="163">
          <cell r="B163" t="str">
            <v>NYSE</v>
          </cell>
          <cell r="C163" t="str">
            <v>Services</v>
          </cell>
          <cell r="D163" t="str">
            <v>TTI</v>
          </cell>
          <cell r="F163">
            <v>444</v>
          </cell>
          <cell r="G163">
            <v>432.85</v>
          </cell>
          <cell r="H163">
            <v>370.286</v>
          </cell>
        </row>
        <row r="164">
          <cell r="B164" t="str">
            <v>London</v>
          </cell>
          <cell r="C164" t="str">
            <v>Services</v>
          </cell>
          <cell r="D164" t="str">
            <v>WSM-GB</v>
          </cell>
          <cell r="F164">
            <v>106.735</v>
          </cell>
          <cell r="G164">
            <v>126.9808</v>
          </cell>
          <cell r="H164">
            <v>104.30000000000001</v>
          </cell>
        </row>
        <row r="165">
          <cell r="B165" t="str">
            <v>NYSE</v>
          </cell>
          <cell r="C165" t="str">
            <v>Offshore Drillers</v>
          </cell>
          <cell r="D165" t="str">
            <v>ATW</v>
          </cell>
          <cell r="F165">
            <v>497.60750000000002</v>
          </cell>
          <cell r="G165">
            <v>448.1</v>
          </cell>
          <cell r="H165">
            <v>452.3</v>
          </cell>
        </row>
        <row r="166">
          <cell r="B166" t="str">
            <v>NYSE</v>
          </cell>
          <cell r="C166" t="str">
            <v>Offshore Drillers</v>
          </cell>
          <cell r="D166" t="str">
            <v>DO</v>
          </cell>
          <cell r="F166">
            <v>2854</v>
          </cell>
          <cell r="G166">
            <v>2669</v>
          </cell>
          <cell r="H166">
            <v>2496.2000000000003</v>
          </cell>
        </row>
        <row r="167">
          <cell r="B167" t="str">
            <v>NYSE</v>
          </cell>
          <cell r="C167" t="str">
            <v>Offshore Drillers</v>
          </cell>
          <cell r="D167" t="str">
            <v>ESV</v>
          </cell>
          <cell r="F167">
            <v>1681.1000000000001</v>
          </cell>
          <cell r="G167">
            <v>1725.952</v>
          </cell>
          <cell r="H167">
            <v>1653.4</v>
          </cell>
        </row>
        <row r="168">
          <cell r="B168" t="str">
            <v>Oslo</v>
          </cell>
          <cell r="C168" t="str">
            <v>Offshore Drillers</v>
          </cell>
          <cell r="D168" t="str">
            <v>FOE-NO</v>
          </cell>
          <cell r="F168">
            <v>4022</v>
          </cell>
          <cell r="G168">
            <v>3891</v>
          </cell>
          <cell r="H168">
            <v>4277</v>
          </cell>
        </row>
        <row r="169">
          <cell r="B169" t="str">
            <v>NASD</v>
          </cell>
          <cell r="C169" t="str">
            <v>Offshore Drillers</v>
          </cell>
          <cell r="D169" t="str">
            <v>HERO</v>
          </cell>
          <cell r="F169">
            <v>769.7</v>
          </cell>
          <cell r="G169">
            <v>753.30000000000007</v>
          </cell>
          <cell r="H169">
            <v>399.20000000000005</v>
          </cell>
        </row>
        <row r="170">
          <cell r="B170" t="str">
            <v>NYSE</v>
          </cell>
          <cell r="C170" t="str">
            <v>Offshore Drillers</v>
          </cell>
          <cell r="D170" t="str">
            <v>NE</v>
          </cell>
          <cell r="F170">
            <v>2799</v>
          </cell>
          <cell r="G170">
            <v>2736</v>
          </cell>
          <cell r="H170">
            <v>2701.8</v>
          </cell>
        </row>
        <row r="171">
          <cell r="B171" t="str">
            <v>NYSE</v>
          </cell>
          <cell r="C171" t="str">
            <v>Offshore Drillers</v>
          </cell>
          <cell r="D171" t="str">
            <v>PDE</v>
          </cell>
          <cell r="F171">
            <v>1306.8000000000002</v>
          </cell>
          <cell r="G171">
            <v>1248.7260000000001</v>
          </cell>
          <cell r="H171">
            <v>997</v>
          </cell>
        </row>
        <row r="172">
          <cell r="B172" t="str">
            <v>NYSE</v>
          </cell>
          <cell r="C172" t="str">
            <v>Offshore Drillers</v>
          </cell>
          <cell r="D172" t="str">
            <v>RDC</v>
          </cell>
          <cell r="F172">
            <v>1052</v>
          </cell>
          <cell r="G172">
            <v>1061.81</v>
          </cell>
          <cell r="H172">
            <v>840.5</v>
          </cell>
        </row>
        <row r="173">
          <cell r="B173" t="str">
            <v>NYSE</v>
          </cell>
          <cell r="C173" t="str">
            <v>Offshore Drillers</v>
          </cell>
          <cell r="D173" t="str">
            <v>RIG</v>
          </cell>
          <cell r="F173">
            <v>8246.3060000000005</v>
          </cell>
          <cell r="G173">
            <v>8085</v>
          </cell>
          <cell r="H173">
            <v>7703.75</v>
          </cell>
        </row>
        <row r="174">
          <cell r="B174" t="str">
            <v>Oslo</v>
          </cell>
          <cell r="C174" t="str">
            <v>Offshore Drillers</v>
          </cell>
          <cell r="D174" t="str">
            <v>SDRL-NO</v>
          </cell>
          <cell r="F174">
            <v>1991</v>
          </cell>
          <cell r="G174">
            <v>2035</v>
          </cell>
          <cell r="H174">
            <v>1884.0740000000001</v>
          </cell>
        </row>
        <row r="175">
          <cell r="B175" t="str">
            <v>NYSE</v>
          </cell>
          <cell r="C175" t="str">
            <v>Seismic Data</v>
          </cell>
          <cell r="D175" t="str">
            <v>IO</v>
          </cell>
          <cell r="F175">
            <v>205.4</v>
          </cell>
          <cell r="G175">
            <v>196.70000000000002</v>
          </cell>
          <cell r="H175">
            <v>203.64500000000001</v>
          </cell>
        </row>
        <row r="176">
          <cell r="B176" t="str">
            <v>Oslo</v>
          </cell>
          <cell r="C176" t="str">
            <v>Seismic Data</v>
          </cell>
          <cell r="D176" t="str">
            <v>PGS-NO</v>
          </cell>
          <cell r="F176">
            <v>1197</v>
          </cell>
          <cell r="G176">
            <v>1274</v>
          </cell>
          <cell r="H176">
            <v>807</v>
          </cell>
        </row>
        <row r="177">
          <cell r="B177" t="str">
            <v>Oslo</v>
          </cell>
          <cell r="C177" t="str">
            <v>Offshore Const &amp; Log.</v>
          </cell>
          <cell r="D177" t="str">
            <v>ACY-NO</v>
          </cell>
          <cell r="F177">
            <v>743.5</v>
          </cell>
          <cell r="G177">
            <v>647</v>
          </cell>
          <cell r="H177">
            <v>451.67500000000001</v>
          </cell>
        </row>
        <row r="178">
          <cell r="B178" t="str">
            <v>NYSE</v>
          </cell>
          <cell r="C178" t="str">
            <v>Offshore Const &amp; Log.</v>
          </cell>
          <cell r="D178" t="str">
            <v>CKH</v>
          </cell>
          <cell r="F178">
            <v>603</v>
          </cell>
          <cell r="G178">
            <v>507.90000000000003</v>
          </cell>
          <cell r="H178">
            <v>428</v>
          </cell>
        </row>
        <row r="179">
          <cell r="B179" t="str">
            <v>NASD</v>
          </cell>
          <cell r="C179" t="str">
            <v>Offshore Const &amp; Log.</v>
          </cell>
          <cell r="D179" t="str">
            <v>GLBL</v>
          </cell>
          <cell r="F179">
            <v>377</v>
          </cell>
          <cell r="G179">
            <v>375.40000000000003</v>
          </cell>
          <cell r="H179">
            <v>145.85</v>
          </cell>
        </row>
        <row r="180">
          <cell r="B180" t="str">
            <v>NYSE</v>
          </cell>
          <cell r="C180" t="str">
            <v>Offshore Const &amp; Log.</v>
          </cell>
          <cell r="D180" t="str">
            <v>GLF</v>
          </cell>
          <cell r="F180">
            <v>181.20000000000002</v>
          </cell>
          <cell r="G180">
            <v>217.60000000000002</v>
          </cell>
          <cell r="H180">
            <v>273.05500000000001</v>
          </cell>
        </row>
        <row r="181">
          <cell r="B181" t="str">
            <v>NYSE</v>
          </cell>
          <cell r="C181" t="str">
            <v>Offshore Const &amp; Log.</v>
          </cell>
          <cell r="D181" t="str">
            <v>HLX</v>
          </cell>
          <cell r="F181" t="e">
            <v>#N/A</v>
          </cell>
          <cell r="G181">
            <v>1158.6000000000001</v>
          </cell>
          <cell r="H181">
            <v>940.78309999999999</v>
          </cell>
        </row>
        <row r="182">
          <cell r="B182" t="str">
            <v>NYSE</v>
          </cell>
          <cell r="C182" t="str">
            <v>Offshore Const &amp; Log.</v>
          </cell>
          <cell r="D182" t="str">
            <v>MDR</v>
          </cell>
          <cell r="F182">
            <v>1026.45</v>
          </cell>
          <cell r="G182">
            <v>1120.7</v>
          </cell>
          <cell r="H182">
            <v>704.6</v>
          </cell>
        </row>
        <row r="183">
          <cell r="B183" t="str">
            <v>NYSE</v>
          </cell>
          <cell r="C183" t="str">
            <v>Offshore Const &amp; Log.</v>
          </cell>
          <cell r="D183" t="str">
            <v>OII</v>
          </cell>
          <cell r="F183">
            <v>556.5</v>
          </cell>
          <cell r="G183">
            <v>522.5</v>
          </cell>
          <cell r="H183">
            <v>467.52450000000005</v>
          </cell>
        </row>
        <row r="184">
          <cell r="B184" t="str">
            <v>Amsterdam</v>
          </cell>
          <cell r="C184" t="str">
            <v>Offshore Const &amp; Log.</v>
          </cell>
          <cell r="D184" t="str">
            <v>SBMO-NL</v>
          </cell>
          <cell r="F184">
            <v>728.6</v>
          </cell>
          <cell r="G184">
            <v>739.91</v>
          </cell>
          <cell r="H184">
            <v>680.86810000000003</v>
          </cell>
        </row>
        <row r="185">
          <cell r="B185" t="str">
            <v>Milan</v>
          </cell>
          <cell r="C185" t="str">
            <v>Offshore Const &amp; Log.</v>
          </cell>
          <cell r="D185" t="str">
            <v>SPM-IT</v>
          </cell>
          <cell r="F185">
            <v>1621</v>
          </cell>
          <cell r="G185">
            <v>1720.7</v>
          </cell>
          <cell r="H185">
            <v>1655</v>
          </cell>
        </row>
        <row r="186">
          <cell r="B186" t="str">
            <v>France</v>
          </cell>
          <cell r="C186" t="str">
            <v>Offshore Const &amp; Log.</v>
          </cell>
          <cell r="D186" t="str">
            <v>TEC-FR</v>
          </cell>
          <cell r="F186">
            <v>817</v>
          </cell>
          <cell r="G186">
            <v>852.2</v>
          </cell>
          <cell r="H186">
            <v>794.75</v>
          </cell>
        </row>
        <row r="187">
          <cell r="B187" t="str">
            <v>NYSE</v>
          </cell>
          <cell r="C187" t="str">
            <v>Offshore Const &amp; Log.</v>
          </cell>
          <cell r="D187" t="str">
            <v>TDW</v>
          </cell>
          <cell r="F187">
            <v>590.96199999999999</v>
          </cell>
          <cell r="G187">
            <v>617.5</v>
          </cell>
          <cell r="H187">
            <v>557.70000000000005</v>
          </cell>
        </row>
        <row r="188">
          <cell r="B188" t="str">
            <v>NASD</v>
          </cell>
          <cell r="C188" t="str">
            <v>Offshore Const &amp; Log.</v>
          </cell>
          <cell r="D188" t="str">
            <v>TRMA</v>
          </cell>
          <cell r="F188">
            <v>161.20000000000002</v>
          </cell>
          <cell r="G188">
            <v>129.1</v>
          </cell>
          <cell r="H188">
            <v>183.87450000000001</v>
          </cell>
        </row>
        <row r="189">
          <cell r="B189" t="str">
            <v>England</v>
          </cell>
          <cell r="C189" t="str">
            <v>Offshore Const &amp; Log.</v>
          </cell>
          <cell r="D189" t="str">
            <v>WG-GB</v>
          </cell>
          <cell r="F189">
            <v>496.40000000000003</v>
          </cell>
          <cell r="G189">
            <v>532</v>
          </cell>
          <cell r="H189">
            <v>480</v>
          </cell>
        </row>
        <row r="190">
          <cell r="B190" t="str">
            <v>Toronto</v>
          </cell>
          <cell r="C190" t="str">
            <v>Land/Shallow Water Drilling</v>
          </cell>
          <cell r="D190" t="str">
            <v>ESI-CA</v>
          </cell>
          <cell r="F190">
            <v>455</v>
          </cell>
          <cell r="G190">
            <v>571</v>
          </cell>
          <cell r="H190">
            <v>484.39499999999998</v>
          </cell>
        </row>
        <row r="191">
          <cell r="B191" t="str">
            <v>Sub?</v>
          </cell>
          <cell r="C191" t="str">
            <v>Land/Shallow Water Drilling</v>
          </cell>
          <cell r="D191" t="str">
            <v>GW</v>
          </cell>
          <cell r="F191">
            <v>314.45</v>
          </cell>
          <cell r="G191">
            <v>347.6</v>
          </cell>
          <cell r="H191">
            <v>277.10000000000002</v>
          </cell>
        </row>
        <row r="192">
          <cell r="B192" t="str">
            <v>NYSE</v>
          </cell>
          <cell r="C192" t="str">
            <v>Land/Shallow Water Drilling</v>
          </cell>
          <cell r="D192" t="str">
            <v>HP</v>
          </cell>
          <cell r="F192">
            <v>920.7</v>
          </cell>
          <cell r="G192">
            <v>1135.9000000000001</v>
          </cell>
          <cell r="H192">
            <v>994.83150000000001</v>
          </cell>
        </row>
        <row r="193">
          <cell r="B193" t="str">
            <v>NYSE</v>
          </cell>
          <cell r="C193" t="str">
            <v>Land/Shallow Water Drilling</v>
          </cell>
          <cell r="D193" t="str">
            <v>NBR</v>
          </cell>
          <cell r="F193">
            <v>2084.15</v>
          </cell>
          <cell r="G193">
            <v>2149.3000000000002</v>
          </cell>
          <cell r="H193">
            <v>1790</v>
          </cell>
        </row>
        <row r="194">
          <cell r="B194" t="str">
            <v>NYSE</v>
          </cell>
          <cell r="C194" t="str">
            <v>Land/Shallow Water Drilling</v>
          </cell>
          <cell r="D194" t="str">
            <v>PKD</v>
          </cell>
          <cell r="F194">
            <v>347</v>
          </cell>
          <cell r="G194">
            <v>318.40000000000003</v>
          </cell>
          <cell r="H194">
            <v>268.90000000000003</v>
          </cell>
        </row>
        <row r="195">
          <cell r="B195" t="str">
            <v>NASD</v>
          </cell>
          <cell r="C195" t="str">
            <v>Land/Shallow Water Drilling</v>
          </cell>
          <cell r="D195" t="str">
            <v>PTEN</v>
          </cell>
          <cell r="F195">
            <v>813.90000000000009</v>
          </cell>
          <cell r="G195">
            <v>917.6</v>
          </cell>
          <cell r="H195">
            <v>588.15</v>
          </cell>
        </row>
      </sheetData>
      <sheetData sheetId="1">
        <row r="2">
          <cell r="H2" t="str">
            <v xml:space="preserve">FV / </v>
          </cell>
          <cell r="I2" t="str">
            <v xml:space="preserve">FV / </v>
          </cell>
          <cell r="J2">
            <v>2009</v>
          </cell>
          <cell r="K2">
            <v>2010</v>
          </cell>
        </row>
        <row r="3">
          <cell r="H3" t="str">
            <v>2009 EBITDA</v>
          </cell>
          <cell r="I3" t="str">
            <v>2010 EBITDA</v>
          </cell>
          <cell r="J3" t="str">
            <v>Median</v>
          </cell>
          <cell r="K3" t="str">
            <v>Median</v>
          </cell>
        </row>
        <row r="4">
          <cell r="Y4" t="str">
            <v>PASTED for Backup</v>
          </cell>
        </row>
        <row r="5">
          <cell r="C5" t="str">
            <v>NASD</v>
          </cell>
          <cell r="D5" t="str">
            <v>Services</v>
          </cell>
          <cell r="E5" t="str">
            <v>SWSI</v>
          </cell>
          <cell r="F5" t="str">
            <v>SWSI</v>
          </cell>
          <cell r="G5" t="str">
            <v>SWSI.xls!</v>
          </cell>
          <cell r="H5">
            <v>15.871695327118584</v>
          </cell>
          <cell r="I5">
            <v>4.2371605204103133</v>
          </cell>
          <cell r="J5">
            <v>7.2302942496737952</v>
          </cell>
          <cell r="K5">
            <v>5.793901789905723</v>
          </cell>
          <cell r="Y5" t="str">
            <v>SWSI</v>
          </cell>
          <cell r="Z5" t="str">
            <v>SWSI</v>
          </cell>
          <cell r="AA5" t="str">
            <v>SWSI.xls!</v>
          </cell>
          <cell r="AB5">
            <v>14.96760874286486</v>
          </cell>
          <cell r="AC5">
            <v>3.9958025619263693</v>
          </cell>
        </row>
        <row r="6">
          <cell r="C6" t="str">
            <v>NYSE</v>
          </cell>
          <cell r="D6" t="str">
            <v>Services</v>
          </cell>
          <cell r="E6" t="str">
            <v>BAS</v>
          </cell>
          <cell r="F6" t="str">
            <v>BAS</v>
          </cell>
          <cell r="G6" t="str">
            <v>BAS.xls!</v>
          </cell>
          <cell r="H6">
            <v>13.547164756694496</v>
          </cell>
          <cell r="I6">
            <v>7.7828573314679845</v>
          </cell>
          <cell r="J6">
            <v>7.2302942496737952</v>
          </cell>
          <cell r="K6">
            <v>5.793901789905723</v>
          </cell>
          <cell r="Y6" t="str">
            <v>BAS</v>
          </cell>
          <cell r="Z6" t="str">
            <v>BAS</v>
          </cell>
          <cell r="AA6" t="str">
            <v>BAS.xls!</v>
          </cell>
          <cell r="AB6">
            <v>13.483595806409131</v>
          </cell>
          <cell r="AC6">
            <v>7.7463369170736964</v>
          </cell>
        </row>
        <row r="7">
          <cell r="C7" t="str">
            <v>NYSE</v>
          </cell>
          <cell r="D7" t="str">
            <v>Services</v>
          </cell>
          <cell r="E7" t="str">
            <v>CLB</v>
          </cell>
          <cell r="F7" t="str">
            <v>CLB</v>
          </cell>
          <cell r="G7" t="str">
            <v>CLB.xls!</v>
          </cell>
          <cell r="H7">
            <v>10.313016658674556</v>
          </cell>
          <cell r="I7">
            <v>9.6612146464201416</v>
          </cell>
          <cell r="J7">
            <v>7.2302942496737952</v>
          </cell>
          <cell r="K7">
            <v>5.793901789905723</v>
          </cell>
          <cell r="Y7" t="str">
            <v>CLB</v>
          </cell>
          <cell r="Z7" t="str">
            <v>CLB</v>
          </cell>
          <cell r="AA7" t="str">
            <v>CLB.xls!</v>
          </cell>
          <cell r="AB7">
            <v>9.4461953705566799</v>
          </cell>
          <cell r="AC7">
            <v>8.8491780908940587</v>
          </cell>
        </row>
        <row r="8">
          <cell r="C8" t="str">
            <v>NYSE</v>
          </cell>
          <cell r="D8" t="str">
            <v>Services</v>
          </cell>
          <cell r="E8" t="str">
            <v>RES</v>
          </cell>
          <cell r="F8" t="str">
            <v>RES</v>
          </cell>
          <cell r="G8" t="str">
            <v>RES.xls!</v>
          </cell>
          <cell r="H8">
            <v>9.2433486279059949</v>
          </cell>
          <cell r="I8">
            <v>6.9663085118286983</v>
          </cell>
          <cell r="J8">
            <v>7.2302942496737952</v>
          </cell>
          <cell r="K8">
            <v>5.793901789905723</v>
          </cell>
          <cell r="Y8" t="str">
            <v>RES</v>
          </cell>
          <cell r="Z8" t="str">
            <v>RES</v>
          </cell>
          <cell r="AA8" t="str">
            <v>RES.xls!</v>
          </cell>
          <cell r="AB8">
            <v>7.9053852873077286</v>
          </cell>
          <cell r="AC8">
            <v>5.9635492836244275</v>
          </cell>
        </row>
        <row r="9">
          <cell r="B9" t="str">
            <v>SII.xls!</v>
          </cell>
          <cell r="C9" t="str">
            <v>NYSE</v>
          </cell>
          <cell r="D9" t="str">
            <v>Services</v>
          </cell>
          <cell r="E9" t="str">
            <v>SII</v>
          </cell>
          <cell r="F9" t="str">
            <v>SII</v>
          </cell>
          <cell r="G9" t="str">
            <v>SII.xls!</v>
          </cell>
          <cell r="H9">
            <v>8.5225001897553447</v>
          </cell>
          <cell r="I9">
            <v>7.9743978260950472</v>
          </cell>
          <cell r="J9">
            <v>7.2302942496737952</v>
          </cell>
          <cell r="K9">
            <v>5.793901789905723</v>
          </cell>
          <cell r="Y9" t="str">
            <v>SII</v>
          </cell>
          <cell r="Z9" t="str">
            <v>SII</v>
          </cell>
          <cell r="AA9" t="str">
            <v>SII.xls!</v>
          </cell>
          <cell r="AB9">
            <v>8.1284687003715241</v>
          </cell>
          <cell r="AC9">
            <v>7.6452716973860486</v>
          </cell>
        </row>
        <row r="10">
          <cell r="B10" t="str">
            <v>BJS.xls!</v>
          </cell>
          <cell r="C10" t="str">
            <v>NYSE</v>
          </cell>
          <cell r="D10" t="str">
            <v>Services</v>
          </cell>
          <cell r="E10" t="str">
            <v>BJS</v>
          </cell>
          <cell r="F10" t="str">
            <v>BJS</v>
          </cell>
          <cell r="G10" t="str">
            <v>BJS.xls!</v>
          </cell>
          <cell r="H10">
            <v>7.3790470148346374</v>
          </cell>
          <cell r="I10">
            <v>7.3721762809040321</v>
          </cell>
          <cell r="J10">
            <v>7.2302942496737952</v>
          </cell>
          <cell r="K10">
            <v>5.793901789905723</v>
          </cell>
          <cell r="Y10" t="str">
            <v>BJS</v>
          </cell>
          <cell r="Z10" t="str">
            <v>BJS</v>
          </cell>
          <cell r="AA10" t="str">
            <v>BJS.xls!</v>
          </cell>
          <cell r="AB10">
            <v>6.612544836379147</v>
          </cell>
          <cell r="AC10">
            <v>6.6063878033525754</v>
          </cell>
        </row>
        <row r="11">
          <cell r="C11" t="str">
            <v>NYSE</v>
          </cell>
          <cell r="D11" t="str">
            <v>Services</v>
          </cell>
          <cell r="E11" t="str">
            <v>CPX</v>
          </cell>
          <cell r="F11" t="str">
            <v>CPX</v>
          </cell>
          <cell r="G11" t="str">
            <v>CPX.xls!</v>
          </cell>
          <cell r="H11">
            <v>7.081541484512953</v>
          </cell>
          <cell r="I11">
            <v>5.8878035798114468</v>
          </cell>
          <cell r="J11">
            <v>7.2302942496737952</v>
          </cell>
          <cell r="K11">
            <v>5.793901789905723</v>
          </cell>
          <cell r="Y11" t="str">
            <v>CPX</v>
          </cell>
          <cell r="Z11" t="str">
            <v>CPX</v>
          </cell>
          <cell r="AA11" t="str">
            <v>CPX.xls!</v>
          </cell>
          <cell r="AB11">
            <v>6.3846601838904942</v>
          </cell>
          <cell r="AC11">
            <v>5.37413421124627</v>
          </cell>
        </row>
        <row r="12">
          <cell r="C12" t="str">
            <v>NYSE</v>
          </cell>
          <cell r="D12" t="str">
            <v>Services</v>
          </cell>
          <cell r="E12" t="str">
            <v>KEG</v>
          </cell>
          <cell r="F12" t="str">
            <v>KEG</v>
          </cell>
          <cell r="G12" t="str">
            <v>KEG.xls!</v>
          </cell>
          <cell r="H12">
            <v>6.9386203891177631</v>
          </cell>
          <cell r="I12">
            <v>5.2619010823563155</v>
          </cell>
          <cell r="J12">
            <v>7.2302942496737952</v>
          </cell>
          <cell r="K12">
            <v>5.793901789905723</v>
          </cell>
          <cell r="Y12" t="str">
            <v>KEG</v>
          </cell>
          <cell r="Z12" t="str">
            <v>KEG</v>
          </cell>
          <cell r="AA12" t="str">
            <v>KEG.xls!</v>
          </cell>
          <cell r="AB12">
            <v>6.3134653053786973</v>
          </cell>
          <cell r="AC12">
            <v>4.7878148768440116</v>
          </cell>
        </row>
        <row r="13">
          <cell r="C13" t="str">
            <v>NYSE</v>
          </cell>
          <cell r="D13" t="str">
            <v>Services</v>
          </cell>
          <cell r="E13" t="str">
            <v>EXH</v>
          </cell>
          <cell r="F13" t="str">
            <v>EXH</v>
          </cell>
          <cell r="G13" t="str">
            <v>EXH.xls!</v>
          </cell>
          <cell r="H13">
            <v>5.9</v>
          </cell>
          <cell r="I13">
            <v>5.7</v>
          </cell>
          <cell r="J13">
            <v>7.2302942496737952</v>
          </cell>
          <cell r="K13">
            <v>5.793901789905723</v>
          </cell>
          <cell r="Y13" t="str">
            <v>EXH</v>
          </cell>
          <cell r="Z13" t="str">
            <v>EXH</v>
          </cell>
          <cell r="AA13" t="str">
            <v>EXH.xls!</v>
          </cell>
          <cell r="AB13">
            <v>5.4851145872342126</v>
          </cell>
          <cell r="AC13">
            <v>5.4042452680305351</v>
          </cell>
        </row>
        <row r="14">
          <cell r="C14" t="str">
            <v>NYSE</v>
          </cell>
          <cell r="D14" t="str">
            <v>Services</v>
          </cell>
          <cell r="E14" t="str">
            <v>OIS</v>
          </cell>
          <cell r="F14" t="str">
            <v>OIS</v>
          </cell>
          <cell r="G14" t="str">
            <v>OIS.xls!</v>
          </cell>
          <cell r="H14">
            <v>5.4</v>
          </cell>
          <cell r="I14">
            <v>5.7</v>
          </cell>
          <cell r="J14">
            <v>7.2302942496737952</v>
          </cell>
          <cell r="K14">
            <v>5.793901789905723</v>
          </cell>
          <cell r="Y14" t="str">
            <v>OIS</v>
          </cell>
          <cell r="Z14" t="str">
            <v>OIS</v>
          </cell>
          <cell r="AA14" t="str">
            <v>OIS.xls!</v>
          </cell>
          <cell r="AB14">
            <v>5.1528924128064393</v>
          </cell>
          <cell r="AC14">
            <v>5.4109299725688889</v>
          </cell>
        </row>
        <row r="15">
          <cell r="A15">
            <v>7.8934289702516161</v>
          </cell>
          <cell r="C15" t="str">
            <v>NYSE</v>
          </cell>
          <cell r="D15" t="str">
            <v>Services</v>
          </cell>
          <cell r="E15" t="str">
            <v>TTI</v>
          </cell>
          <cell r="F15" t="str">
            <v>TTI_Inprogress</v>
          </cell>
          <cell r="G15" t="str">
            <v>TTI_Inprogress.xls!</v>
          </cell>
          <cell r="H15">
            <v>3.9285857844727068</v>
          </cell>
          <cell r="I15">
            <v>3.3615062194520218</v>
          </cell>
          <cell r="J15">
            <v>7.2302942496737952</v>
          </cell>
          <cell r="K15">
            <v>5.793901789905723</v>
          </cell>
          <cell r="Y15" t="str">
            <v>TTI</v>
          </cell>
          <cell r="Z15" t="str">
            <v>TTI_Inprogress</v>
          </cell>
          <cell r="AA15" t="str">
            <v>TTI_Inprogress.xls!</v>
          </cell>
          <cell r="AB15">
            <v>3.623118469823996</v>
          </cell>
          <cell r="AC15">
            <v>3.1001321947102483</v>
          </cell>
        </row>
        <row r="16">
          <cell r="C16" t="str">
            <v>NYSE</v>
          </cell>
          <cell r="D16" t="str">
            <v>Services</v>
          </cell>
          <cell r="E16" t="str">
            <v>SPN</v>
          </cell>
          <cell r="F16" t="str">
            <v>SPN</v>
          </cell>
          <cell r="G16" t="str">
            <v>SPN.xls!</v>
          </cell>
          <cell r="H16">
            <v>3.914615694224632</v>
          </cell>
          <cell r="I16">
            <v>3.7522869469578275</v>
          </cell>
          <cell r="J16">
            <v>7.2302942496737952</v>
          </cell>
          <cell r="K16">
            <v>5.793901789905723</v>
          </cell>
          <cell r="Y16" t="str">
            <v>SPN</v>
          </cell>
          <cell r="Z16" t="str">
            <v>SPN</v>
          </cell>
          <cell r="AA16" t="str">
            <v>SPN.xls!</v>
          </cell>
          <cell r="AB16">
            <v>3.6253403853556669</v>
          </cell>
          <cell r="AC16">
            <v>3.4750071191710017</v>
          </cell>
        </row>
        <row r="18">
          <cell r="A18" t="e">
            <v>#NUM!</v>
          </cell>
          <cell r="C18" t="str">
            <v>NASD</v>
          </cell>
          <cell r="D18" t="str">
            <v>Manufacturing</v>
          </cell>
          <cell r="E18" t="str">
            <v>LUFK</v>
          </cell>
          <cell r="F18" t="str">
            <v>LUFK</v>
          </cell>
          <cell r="G18" t="str">
            <v>LUFK.xls!</v>
          </cell>
          <cell r="H18">
            <v>10.066363384688088</v>
          </cell>
          <cell r="I18">
            <v>6.6315146083437098</v>
          </cell>
          <cell r="J18">
            <v>6.5</v>
          </cell>
          <cell r="K18">
            <v>6.1</v>
          </cell>
          <cell r="Y18" t="str">
            <v>LUFK</v>
          </cell>
          <cell r="Z18" t="str">
            <v>LUFK</v>
          </cell>
          <cell r="AA18" t="str">
            <v>LUFK.xls!</v>
          </cell>
          <cell r="AB18">
            <v>5.0826766168562569</v>
          </cell>
          <cell r="AC18">
            <v>4.9297375010030091</v>
          </cell>
        </row>
        <row r="19">
          <cell r="C19" t="str">
            <v>NYSE</v>
          </cell>
          <cell r="D19" t="str">
            <v>Manufacturing</v>
          </cell>
          <cell r="E19" t="str">
            <v>DRQ</v>
          </cell>
          <cell r="F19" t="str">
            <v>DRQ</v>
          </cell>
          <cell r="G19" t="str">
            <v>DRQ.xls!</v>
          </cell>
          <cell r="H19">
            <v>9.1537840842198346</v>
          </cell>
          <cell r="I19">
            <v>8.4032576509479728</v>
          </cell>
          <cell r="J19">
            <v>6.5</v>
          </cell>
          <cell r="K19">
            <v>6.1</v>
          </cell>
          <cell r="Y19" t="str">
            <v>DRQ</v>
          </cell>
          <cell r="Z19" t="str">
            <v>DRQ</v>
          </cell>
          <cell r="AA19" t="str">
            <v>DRQ.xls!</v>
          </cell>
          <cell r="AB19">
            <v>7.9650559378162118</v>
          </cell>
          <cell r="AC19">
            <v>7.3119943221150612</v>
          </cell>
        </row>
        <row r="20">
          <cell r="C20" t="str">
            <v>NYSE</v>
          </cell>
          <cell r="D20" t="str">
            <v>Manufacturing</v>
          </cell>
          <cell r="E20" t="str">
            <v>NTG</v>
          </cell>
          <cell r="F20" t="str">
            <v>NTG</v>
          </cell>
          <cell r="G20" t="str">
            <v>NTG.xls!</v>
          </cell>
          <cell r="H20">
            <v>9.3900769393419186</v>
          </cell>
          <cell r="I20">
            <v>8.5390211633906485</v>
          </cell>
          <cell r="J20">
            <v>6.5</v>
          </cell>
          <cell r="K20">
            <v>6.1</v>
          </cell>
          <cell r="Y20" t="str">
            <v>NTG</v>
          </cell>
          <cell r="Z20" t="str">
            <v>NTG</v>
          </cell>
          <cell r="AA20" t="str">
            <v>NTG.xls!</v>
          </cell>
          <cell r="AB20">
            <v>8.6986546579021979</v>
          </cell>
          <cell r="AC20">
            <v>7.8963889785088899</v>
          </cell>
        </row>
        <row r="21">
          <cell r="B21" t="str">
            <v>FTI_notchecked.xls!</v>
          </cell>
          <cell r="C21" t="str">
            <v>NYSE</v>
          </cell>
          <cell r="D21" t="str">
            <v>Manufacturing</v>
          </cell>
          <cell r="E21" t="str">
            <v>FTI</v>
          </cell>
          <cell r="F21" t="str">
            <v>FTI</v>
          </cell>
          <cell r="G21" t="str">
            <v>FTI.xls!</v>
          </cell>
          <cell r="H21">
            <v>9.111440001906038</v>
          </cell>
          <cell r="I21">
            <v>9.9128009261849463</v>
          </cell>
          <cell r="J21">
            <v>6.5</v>
          </cell>
          <cell r="K21">
            <v>6.1</v>
          </cell>
          <cell r="Y21" t="str">
            <v>FTI</v>
          </cell>
          <cell r="Z21" t="str">
            <v>FTI</v>
          </cell>
          <cell r="AA21" t="str">
            <v>FTI.xls!</v>
          </cell>
          <cell r="AB21">
            <v>8.2341314993724399</v>
          </cell>
          <cell r="AC21">
            <v>8.9583321995461578</v>
          </cell>
        </row>
        <row r="22">
          <cell r="C22" t="str">
            <v>NYSE</v>
          </cell>
          <cell r="D22" t="str">
            <v>Manufacturing</v>
          </cell>
          <cell r="E22" t="str">
            <v>CRR</v>
          </cell>
          <cell r="F22" t="str">
            <v>CRR</v>
          </cell>
          <cell r="G22" t="str">
            <v>CRR.xls!</v>
          </cell>
          <cell r="H22">
            <v>8.9868579405032314</v>
          </cell>
          <cell r="I22">
            <v>8.2090455129479167</v>
          </cell>
          <cell r="J22">
            <v>6.5</v>
          </cell>
          <cell r="K22">
            <v>6.1</v>
          </cell>
          <cell r="Y22" t="str">
            <v>CRR</v>
          </cell>
          <cell r="Z22" t="str">
            <v>CRR</v>
          </cell>
          <cell r="AA22" t="str">
            <v>CRR.xls!</v>
          </cell>
          <cell r="AB22">
            <v>8.1924378790526138</v>
          </cell>
          <cell r="AC22">
            <v>7.483382496572049</v>
          </cell>
        </row>
        <row r="23">
          <cell r="B23" t="str">
            <v>CAM_notchecked.xls!</v>
          </cell>
          <cell r="C23" t="str">
            <v>NYSE</v>
          </cell>
          <cell r="D23" t="str">
            <v>Manufacturing</v>
          </cell>
          <cell r="E23" t="str">
            <v>CAM</v>
          </cell>
          <cell r="F23" t="str">
            <v>CAM</v>
          </cell>
          <cell r="G23" t="str">
            <v>CAM.xls!</v>
          </cell>
          <cell r="H23">
            <v>0</v>
          </cell>
          <cell r="I23">
            <v>0</v>
          </cell>
          <cell r="J23">
            <v>6.5</v>
          </cell>
          <cell r="K23">
            <v>6.1</v>
          </cell>
          <cell r="Y23" t="str">
            <v>CAM</v>
          </cell>
          <cell r="Z23" t="str">
            <v>CAM</v>
          </cell>
          <cell r="AA23" t="str">
            <v>CAM.xls!</v>
          </cell>
          <cell r="AB23">
            <v>7.018341511407268</v>
          </cell>
          <cell r="AC23">
            <v>7.0897478457334557</v>
          </cell>
        </row>
        <row r="24">
          <cell r="B24" t="str">
            <v>WSM_notchecked_jk.xls!</v>
          </cell>
          <cell r="C24" t="str">
            <v>London</v>
          </cell>
          <cell r="D24" t="str">
            <v>Manufacturing</v>
          </cell>
          <cell r="E24" t="str">
            <v>WSM</v>
          </cell>
          <cell r="F24" t="str">
            <v>WSM-GB</v>
          </cell>
          <cell r="G24" t="str">
            <v>WSM-GB.xls!</v>
          </cell>
          <cell r="H24">
            <v>6.8</v>
          </cell>
          <cell r="I24">
            <v>6.1</v>
          </cell>
          <cell r="J24">
            <v>6.5</v>
          </cell>
          <cell r="K24">
            <v>6.1</v>
          </cell>
          <cell r="O24">
            <v>6.2</v>
          </cell>
          <cell r="P24">
            <v>5.6</v>
          </cell>
          <cell r="Y24" t="str">
            <v>WSM</v>
          </cell>
          <cell r="Z24" t="str">
            <v>WSM-GB</v>
          </cell>
          <cell r="AA24" t="str">
            <v>WSM-GB.xls!</v>
          </cell>
          <cell r="AB24">
            <v>6.2</v>
          </cell>
          <cell r="AC24">
            <v>5.6</v>
          </cell>
        </row>
        <row r="25">
          <cell r="C25" t="str">
            <v>NYSE</v>
          </cell>
          <cell r="D25" t="str">
            <v>Manufacturing</v>
          </cell>
          <cell r="E25" t="str">
            <v>OII</v>
          </cell>
          <cell r="F25" t="str">
            <v>OII</v>
          </cell>
          <cell r="G25" t="str">
            <v>OII.xls!</v>
          </cell>
          <cell r="H25">
            <v>6.5</v>
          </cell>
          <cell r="I25">
            <v>6.1</v>
          </cell>
          <cell r="J25">
            <v>6.5</v>
          </cell>
          <cell r="K25">
            <v>6.1</v>
          </cell>
          <cell r="O25">
            <v>5.9003727189271373</v>
          </cell>
          <cell r="P25">
            <v>5.5368844910302046</v>
          </cell>
          <cell r="Y25" t="str">
            <v>OII</v>
          </cell>
          <cell r="Z25" t="str">
            <v>OII</v>
          </cell>
          <cell r="AA25" t="str">
            <v>OII.xls!</v>
          </cell>
          <cell r="AB25">
            <v>5.9003727189271373</v>
          </cell>
          <cell r="AC25">
            <v>5.5368844910302046</v>
          </cell>
        </row>
        <row r="26">
          <cell r="C26" t="str">
            <v>NYSE</v>
          </cell>
          <cell r="D26" t="str">
            <v>Manufacturing</v>
          </cell>
          <cell r="E26" t="str">
            <v>DRC</v>
          </cell>
          <cell r="F26" t="str">
            <v>DRC</v>
          </cell>
          <cell r="G26" t="str">
            <v>DRC.xls!</v>
          </cell>
          <cell r="H26">
            <v>6.3</v>
          </cell>
          <cell r="I26">
            <v>7.1</v>
          </cell>
          <cell r="J26">
            <v>6.5</v>
          </cell>
          <cell r="K26">
            <v>6.1</v>
          </cell>
          <cell r="Y26" t="str">
            <v>DRC</v>
          </cell>
          <cell r="Z26" t="str">
            <v>DRC</v>
          </cell>
          <cell r="AA26" t="str">
            <v>DRC.xls!</v>
          </cell>
          <cell r="AB26">
            <v>5.7774319166064307</v>
          </cell>
          <cell r="AC26">
            <v>6.5417898730597885</v>
          </cell>
        </row>
        <row r="27">
          <cell r="C27" t="str">
            <v>England</v>
          </cell>
          <cell r="D27" t="str">
            <v>Manufacturing</v>
          </cell>
          <cell r="E27" t="str">
            <v>WG</v>
          </cell>
          <cell r="F27" t="str">
            <v>WG-GB</v>
          </cell>
          <cell r="G27" t="str">
            <v>WG-GB.xls!</v>
          </cell>
          <cell r="H27">
            <v>5.7</v>
          </cell>
          <cell r="I27">
            <v>6.1</v>
          </cell>
          <cell r="J27">
            <v>6.5</v>
          </cell>
          <cell r="K27">
            <v>6.1</v>
          </cell>
          <cell r="O27">
            <v>5.9293528965171047</v>
          </cell>
          <cell r="P27">
            <v>6.3691133184532855</v>
          </cell>
          <cell r="Y27" t="str">
            <v>WG</v>
          </cell>
          <cell r="Z27" t="str">
            <v>WG-GB</v>
          </cell>
          <cell r="AA27" t="str">
            <v>WG-GB.xls!</v>
          </cell>
          <cell r="AB27">
            <v>5.9293528965171047</v>
          </cell>
          <cell r="AC27">
            <v>6.3691133184532855</v>
          </cell>
        </row>
        <row r="28">
          <cell r="C28" t="str">
            <v>NASD</v>
          </cell>
          <cell r="D28" t="str">
            <v>Manufacturing</v>
          </cell>
          <cell r="E28" t="str">
            <v>TTES</v>
          </cell>
          <cell r="F28" t="str">
            <v>TTES</v>
          </cell>
          <cell r="G28" t="str">
            <v>TTES.xls!</v>
          </cell>
          <cell r="H28">
            <v>5.4</v>
          </cell>
          <cell r="I28">
            <v>4.7</v>
          </cell>
          <cell r="J28">
            <v>6.5</v>
          </cell>
          <cell r="K28">
            <v>6.1</v>
          </cell>
          <cell r="Y28" t="str">
            <v>TTES</v>
          </cell>
          <cell r="Z28" t="str">
            <v>TTES</v>
          </cell>
          <cell r="AA28" t="str">
            <v>TTES.xls!</v>
          </cell>
          <cell r="AB28">
            <v>5.0816962812879698</v>
          </cell>
          <cell r="AC28">
            <v>4.420968329281183</v>
          </cell>
        </row>
        <row r="29">
          <cell r="C29" t="str">
            <v>NASD</v>
          </cell>
          <cell r="D29" t="str">
            <v>Manufacturing</v>
          </cell>
          <cell r="E29" t="str">
            <v>TESO</v>
          </cell>
          <cell r="F29" t="str">
            <v>TESO_Inprogress</v>
          </cell>
          <cell r="G29" t="str">
            <v>TESO_Inprogress.xls!</v>
          </cell>
          <cell r="H29">
            <v>5.147695763945296</v>
          </cell>
          <cell r="I29">
            <v>4.1752571019831937</v>
          </cell>
          <cell r="J29">
            <v>6.5</v>
          </cell>
          <cell r="K29">
            <v>6.1</v>
          </cell>
          <cell r="Y29" t="str">
            <v>TESO</v>
          </cell>
          <cell r="Z29" t="str">
            <v>TESO_Inprogress</v>
          </cell>
          <cell r="AA29" t="str">
            <v>TESO_Inprogress.xls!</v>
          </cell>
          <cell r="AB29">
            <v>4.8491504205553255</v>
          </cell>
          <cell r="AC29">
            <v>3.9331092318655463</v>
          </cell>
        </row>
        <row r="30">
          <cell r="C30" t="str">
            <v>NYSE</v>
          </cell>
          <cell r="D30" t="str">
            <v>Manufacturing</v>
          </cell>
          <cell r="E30" t="str">
            <v>NOV</v>
          </cell>
          <cell r="F30" t="str">
            <v>NOV</v>
          </cell>
          <cell r="G30" t="str">
            <v>nov.xls!</v>
          </cell>
          <cell r="H30">
            <v>4.8</v>
          </cell>
          <cell r="I30">
            <v>5.8</v>
          </cell>
          <cell r="J30">
            <v>6.5</v>
          </cell>
          <cell r="K30">
            <v>6.1</v>
          </cell>
          <cell r="O30">
            <v>4.3061012480772742</v>
          </cell>
          <cell r="P30">
            <v>5.10212969450283</v>
          </cell>
          <cell r="Y30" t="str">
            <v>NOV</v>
          </cell>
          <cell r="Z30" t="str">
            <v>NOV</v>
          </cell>
          <cell r="AB30">
            <v>4.3061012480772742</v>
          </cell>
          <cell r="AC30">
            <v>5.10212969450283</v>
          </cell>
        </row>
        <row r="32">
          <cell r="C32" t="str">
            <v>NYSE</v>
          </cell>
          <cell r="D32" t="str">
            <v>Diversified</v>
          </cell>
          <cell r="E32" t="str">
            <v>SLB</v>
          </cell>
          <cell r="F32" t="str">
            <v>SLB</v>
          </cell>
          <cell r="G32" t="str">
            <v>SLB.xls!</v>
          </cell>
          <cell r="H32">
            <v>10.211978004060095</v>
          </cell>
          <cell r="I32">
            <v>10.087943369720469</v>
          </cell>
          <cell r="J32">
            <v>8.5474342342795033</v>
          </cell>
          <cell r="K32">
            <v>7.7779604686237676</v>
          </cell>
          <cell r="Y32" t="str">
            <v>SLB</v>
          </cell>
          <cell r="Z32" t="str">
            <v>SLB</v>
          </cell>
          <cell r="AA32" t="str">
            <v>SLB.xls!</v>
          </cell>
          <cell r="AB32">
            <v>9.2550430933274637</v>
          </cell>
          <cell r="AC32">
            <v>9.1903640125805897</v>
          </cell>
        </row>
        <row r="33">
          <cell r="B33" t="str">
            <v>WFT_notchecked.xls!</v>
          </cell>
          <cell r="C33" t="str">
            <v>NYSE</v>
          </cell>
          <cell r="D33" t="str">
            <v>Diversified</v>
          </cell>
          <cell r="E33" t="str">
            <v>WFT</v>
          </cell>
          <cell r="F33" t="str">
            <v>WFT</v>
          </cell>
          <cell r="G33" t="str">
            <v>WFT.xls!</v>
          </cell>
          <cell r="H33">
            <v>9.5323536777799909</v>
          </cell>
          <cell r="I33">
            <v>8.3086498607175319</v>
          </cell>
          <cell r="J33">
            <v>8.5474342342795033</v>
          </cell>
          <cell r="K33">
            <v>7.7779604686237676</v>
          </cell>
          <cell r="Y33" t="str">
            <v>WFT</v>
          </cell>
          <cell r="Z33" t="str">
            <v>WFT</v>
          </cell>
          <cell r="AA33" t="str">
            <v>WFT.xls!</v>
          </cell>
          <cell r="AB33">
            <v>8.9356947459827261</v>
          </cell>
          <cell r="AC33">
            <v>7.8000075424605351</v>
          </cell>
        </row>
        <row r="34">
          <cell r="C34" t="str">
            <v>NYSE</v>
          </cell>
          <cell r="D34" t="str">
            <v>Diversified</v>
          </cell>
          <cell r="E34" t="str">
            <v>HAL</v>
          </cell>
          <cell r="F34" t="str">
            <v>HAL</v>
          </cell>
          <cell r="G34" t="str">
            <v>HAL.xls!</v>
          </cell>
          <cell r="H34">
            <v>7.5625147907790158</v>
          </cell>
          <cell r="I34">
            <v>7.2472710765300041</v>
          </cell>
          <cell r="J34">
            <v>8.5474342342795033</v>
          </cell>
          <cell r="K34">
            <v>7.7779604686237676</v>
          </cell>
          <cell r="Y34" t="str">
            <v>HAL</v>
          </cell>
          <cell r="Z34" t="str">
            <v>HAL</v>
          </cell>
          <cell r="AA34" t="str">
            <v>HAL.xls!</v>
          </cell>
          <cell r="AB34">
            <v>6.716916855499135</v>
          </cell>
          <cell r="AC34">
            <v>6.4369219230712122</v>
          </cell>
        </row>
        <row r="35">
          <cell r="A35">
            <v>7.0150110030544477</v>
          </cell>
          <cell r="B35" t="str">
            <v>BHI.xls!</v>
          </cell>
          <cell r="C35" t="str">
            <v>NYSE</v>
          </cell>
          <cell r="D35" t="str">
            <v>Diversified</v>
          </cell>
          <cell r="E35" t="str">
            <v>BHI</v>
          </cell>
          <cell r="F35" t="str">
            <v>BHI</v>
          </cell>
          <cell r="G35" t="str">
            <v>BHI.xls!</v>
          </cell>
          <cell r="H35">
            <v>7.0150110030544477</v>
          </cell>
          <cell r="I35">
            <v>6.8813993509041289</v>
          </cell>
          <cell r="J35">
            <v>8.5474342342795033</v>
          </cell>
          <cell r="K35">
            <v>7.7779604686237676</v>
          </cell>
          <cell r="Y35" t="str">
            <v>BHI</v>
          </cell>
          <cell r="Z35" t="str">
            <v>BHI</v>
          </cell>
          <cell r="AA35" t="str">
            <v>BHI.xls!</v>
          </cell>
          <cell r="AB35">
            <v>6.3624142465899949</v>
          </cell>
          <cell r="AC35">
            <v>6.197787203213732</v>
          </cell>
        </row>
        <row r="40">
          <cell r="F40" t="str">
            <v>Natco</v>
          </cell>
        </row>
        <row r="41">
          <cell r="F41" t="str">
            <v>Dil Shares Out</v>
          </cell>
          <cell r="G41">
            <v>19.622</v>
          </cell>
        </row>
        <row r="43">
          <cell r="F43" t="str">
            <v xml:space="preserve">Cameron </v>
          </cell>
        </row>
        <row r="44">
          <cell r="F44" t="str">
            <v>Dil Shares Out</v>
          </cell>
          <cell r="G44">
            <v>224.61152594028923</v>
          </cell>
        </row>
        <row r="46">
          <cell r="F46" t="str">
            <v>Exchange Ratio</v>
          </cell>
          <cell r="G46">
            <v>1.1850000000000001</v>
          </cell>
        </row>
        <row r="47">
          <cell r="F47" t="str">
            <v>New shares</v>
          </cell>
          <cell r="G47">
            <v>23.25207</v>
          </cell>
          <cell r="H47">
            <v>672.44986440000002</v>
          </cell>
        </row>
        <row r="48">
          <cell r="F48" t="str">
            <v>Total shares</v>
          </cell>
          <cell r="G48">
            <v>247.86359594028923</v>
          </cell>
        </row>
        <row r="50">
          <cell r="F50" t="str">
            <v>price</v>
          </cell>
          <cell r="G50">
            <v>28.92</v>
          </cell>
          <cell r="I50">
            <v>40007</v>
          </cell>
          <cell r="J50">
            <v>1</v>
          </cell>
          <cell r="K50">
            <v>2</v>
          </cell>
        </row>
        <row r="51">
          <cell r="F51" t="str">
            <v>Dil Shares out</v>
          </cell>
          <cell r="G51">
            <v>247.86359594028923</v>
          </cell>
          <cell r="J51" t="str">
            <v>EBITDA</v>
          </cell>
        </row>
        <row r="52">
          <cell r="F52" t="str">
            <v>Equity Value</v>
          </cell>
          <cell r="G52">
            <v>7168.2151945931646</v>
          </cell>
          <cell r="J52">
            <v>2009</v>
          </cell>
          <cell r="K52">
            <v>2010</v>
          </cell>
        </row>
        <row r="53">
          <cell r="F53" t="str">
            <v>Net Debt</v>
          </cell>
          <cell r="G53">
            <v>-186.3</v>
          </cell>
          <cell r="I53" t="str">
            <v>NTG</v>
          </cell>
          <cell r="J53">
            <v>68.427800000000005</v>
          </cell>
          <cell r="K53">
            <v>75.38</v>
          </cell>
        </row>
        <row r="54">
          <cell r="F54" t="str">
            <v>Preferred Eqity</v>
          </cell>
          <cell r="G54">
            <v>0</v>
          </cell>
          <cell r="H54" t="str">
            <v>CAM.xls!</v>
          </cell>
          <cell r="I54" t="str">
            <v xml:space="preserve">CAM </v>
          </cell>
          <cell r="J54">
            <v>821.75200000000007</v>
          </cell>
          <cell r="K54">
            <v>813.47550000000001</v>
          </cell>
        </row>
        <row r="55">
          <cell r="F55" t="str">
            <v>Minority Interests</v>
          </cell>
          <cell r="G55">
            <v>2.1</v>
          </cell>
          <cell r="J55">
            <v>890.17980000000011</v>
          </cell>
          <cell r="K55">
            <v>888.85550000000001</v>
          </cell>
        </row>
        <row r="56">
          <cell r="F56" t="str">
            <v>Firm Value</v>
          </cell>
          <cell r="G56">
            <v>6984.0151945931648</v>
          </cell>
          <cell r="I56" t="str">
            <v>FV/EBITDA</v>
          </cell>
          <cell r="J56">
            <v>7.8456230916418948</v>
          </cell>
          <cell r="K56">
            <v>7.8573122342081074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quaman Financial Projections"/>
      <sheetName val="Superman Financial Projections"/>
      <sheetName val="Master"/>
      <sheetName val="1. Aquaman=&gt;"/>
      <sheetName val="Control_Acq"/>
      <sheetName val="Waterfall_Acq"/>
      <sheetName val="Debt_Acq"/>
      <sheetName val="DCF_Acq"/>
      <sheetName val="WACC_Acq"/>
      <sheetName val="Cap_Acq"/>
      <sheetName val="Price Target_Acq"/>
      <sheetName val="2. Superman=&gt;"/>
      <sheetName val="Op Assump"/>
      <sheetName val="Op Assump (ppt)"/>
      <sheetName val="Control_Tgt"/>
      <sheetName val="Waterfall_Tgt"/>
      <sheetName val="Debt_Tgt"/>
      <sheetName val="DCF_Tgt"/>
      <sheetName val="WACC_Tgt"/>
      <sheetName val="Cap_Tgt"/>
      <sheetName val="Price Target_Tgt"/>
      <sheetName val="3. Combo=&gt;"/>
      <sheetName val="Recon"/>
      <sheetName val="Control_Combo"/>
      <sheetName val="Side by Side"/>
      <sheetName val="__FDSCACHE__"/>
      <sheetName val="Credit"/>
      <sheetName val="S&amp;U"/>
      <sheetName val="Debt_PF"/>
      <sheetName val="Waterfall_Combo"/>
      <sheetName val="PF CF Waterfall"/>
      <sheetName val="Full Synergies"/>
      <sheetName val="Acc_Dil"/>
      <sheetName val="Consideration"/>
      <sheetName val="Synergy PV"/>
      <sheetName val="4. Comps_Prec=&gt;"/>
      <sheetName val="Football Field"/>
      <sheetName val="Select Range"/>
      <sheetName val="Propane Precedents"/>
      <sheetName val="Comps"/>
      <sheetName val="MLP Predents"/>
      <sheetName val="Quick Report"/>
      <sheetName val="Search Criteria"/>
      <sheetName val="#REF"/>
    </sheetNames>
    <sheetDataSet>
      <sheetData sheetId="0">
        <row r="1">
          <cell r="A1" t="str">
            <v>Aquaman Financial Projections</v>
          </cell>
        </row>
        <row r="3">
          <cell r="A3" t="str">
            <v>Company:</v>
          </cell>
          <cell r="C3" t="str">
            <v>Aquaman</v>
          </cell>
        </row>
        <row r="4">
          <cell r="A4" t="str">
            <v>File:</v>
          </cell>
          <cell r="C4" t="str">
            <v>Aquaman.xls!</v>
          </cell>
        </row>
        <row r="5">
          <cell r="A5" t="str">
            <v>Pull from Comp</v>
          </cell>
          <cell r="C5">
            <v>0</v>
          </cell>
        </row>
        <row r="6">
          <cell r="I6" t="str">
            <v>_t1</v>
          </cell>
          <cell r="J6" t="str">
            <v>_t2</v>
          </cell>
          <cell r="K6" t="str">
            <v>_t3</v>
          </cell>
          <cell r="L6" t="str">
            <v>_t4</v>
          </cell>
        </row>
        <row r="7">
          <cell r="G7">
            <v>2008</v>
          </cell>
          <cell r="H7">
            <v>2009</v>
          </cell>
          <cell r="I7">
            <v>2010</v>
          </cell>
          <cell r="J7">
            <v>2011</v>
          </cell>
          <cell r="K7">
            <v>2012</v>
          </cell>
          <cell r="L7">
            <v>2013</v>
          </cell>
          <cell r="M7">
            <v>2014</v>
          </cell>
          <cell r="N7">
            <v>2015</v>
          </cell>
          <cell r="O7">
            <v>2016</v>
          </cell>
          <cell r="P7" t="str">
            <v>10E - 13E CAGR</v>
          </cell>
          <cell r="R7" t="str">
            <v>Min</v>
          </cell>
          <cell r="S7" t="str">
            <v>Max</v>
          </cell>
        </row>
        <row r="10">
          <cell r="G10" t="str">
            <v>u23</v>
          </cell>
          <cell r="H10" t="str">
            <v>v23</v>
          </cell>
        </row>
        <row r="11">
          <cell r="E11" t="str">
            <v>Adjusted EBITDA Research</v>
          </cell>
          <cell r="F11" t="str">
            <v>ebitda</v>
          </cell>
          <cell r="G11">
            <v>320.07625000000002</v>
          </cell>
          <cell r="H11">
            <v>342.15</v>
          </cell>
          <cell r="I11">
            <v>343.55000000000007</v>
          </cell>
          <cell r="J11">
            <v>344.17499999999995</v>
          </cell>
          <cell r="K11">
            <v>353.02499999999998</v>
          </cell>
          <cell r="L11">
            <v>359.1</v>
          </cell>
          <cell r="P11">
            <v>1.486548834971968</v>
          </cell>
          <cell r="R11">
            <v>320.07625000000002</v>
          </cell>
          <cell r="S11">
            <v>359.1</v>
          </cell>
        </row>
        <row r="12">
          <cell r="E12" t="str">
            <v>Adjusted EBITDA Mgmt</v>
          </cell>
          <cell r="F12" t="str">
            <v>Mgmt</v>
          </cell>
          <cell r="K12">
            <v>371.678898570424</v>
          </cell>
          <cell r="L12">
            <v>382.09488740858501</v>
          </cell>
          <cell r="M12">
            <v>398.33380109542497</v>
          </cell>
          <cell r="N12">
            <v>414.267153139242</v>
          </cell>
          <cell r="O12">
            <v>430.83783926481163</v>
          </cell>
          <cell r="P12">
            <v>3.7615578276228412</v>
          </cell>
        </row>
        <row r="13">
          <cell r="G13" t="str">
            <v>u27</v>
          </cell>
          <cell r="H13" t="str">
            <v>v27</v>
          </cell>
        </row>
        <row r="14">
          <cell r="E14" t="str">
            <v>DCF Estimate Research</v>
          </cell>
          <cell r="F14" t="str">
            <v>dcf</v>
          </cell>
          <cell r="G14">
            <v>216.63775000000001</v>
          </cell>
          <cell r="H14">
            <v>235.39</v>
          </cell>
          <cell r="I14">
            <v>240.32500000000005</v>
          </cell>
          <cell r="J14">
            <v>240.24999999999994</v>
          </cell>
          <cell r="K14">
            <v>244.49999999999997</v>
          </cell>
          <cell r="L14">
            <v>247.8</v>
          </cell>
          <cell r="P14">
            <v>1.0262230939718675</v>
          </cell>
          <cell r="R14">
            <v>216.63775000000001</v>
          </cell>
          <cell r="S14">
            <v>247.8</v>
          </cell>
        </row>
        <row r="15">
          <cell r="E15" t="str">
            <v>DCF Estimate Mgmt</v>
          </cell>
          <cell r="F15" t="str">
            <v>Mgmt</v>
          </cell>
          <cell r="K15">
            <v>280.57162868935336</v>
          </cell>
          <cell r="L15">
            <v>291.55087324218744</v>
          </cell>
          <cell r="M15">
            <v>307.09787474999729</v>
          </cell>
          <cell r="N15">
            <v>322.1119964891617</v>
          </cell>
          <cell r="O15">
            <v>337.73587540093911</v>
          </cell>
          <cell r="P15">
            <v>4.745014330618269</v>
          </cell>
        </row>
        <row r="16">
          <cell r="G16" t="str">
            <v>u66</v>
          </cell>
          <cell r="H16" t="str">
            <v>v66</v>
          </cell>
        </row>
        <row r="17">
          <cell r="E17" t="str">
            <v>DCF / LP Unit Research</v>
          </cell>
          <cell r="F17" t="str">
            <v>lp_dcf</v>
          </cell>
          <cell r="G17">
            <v>3.4608763616760769</v>
          </cell>
          <cell r="H17">
            <v>3.6721644582325736</v>
          </cell>
          <cell r="I17">
            <v>3.7168123938156796</v>
          </cell>
          <cell r="J17">
            <v>3.7157497199806087</v>
          </cell>
          <cell r="K17">
            <v>3.75295562475831</v>
          </cell>
          <cell r="L17">
            <v>3.7818449155268787</v>
          </cell>
          <cell r="P17">
            <v>0.57985957762560769</v>
          </cell>
          <cell r="R17">
            <v>3.4608763616760769</v>
          </cell>
          <cell r="S17">
            <v>3.7818449155268787</v>
          </cell>
        </row>
        <row r="18">
          <cell r="E18" t="str">
            <v>DCF / LP Unit Mgmt</v>
          </cell>
          <cell r="F18" t="str">
            <v>Mgmt</v>
          </cell>
          <cell r="K18">
            <v>4.0703562139073055</v>
          </cell>
          <cell r="L18">
            <v>4.1665354503145631</v>
          </cell>
          <cell r="M18">
            <v>4.3027286762007328</v>
          </cell>
          <cell r="N18">
            <v>4.4342538241514351</v>
          </cell>
          <cell r="O18">
            <v>4.5711205034774096</v>
          </cell>
          <cell r="P18">
            <v>2.9431760360719261</v>
          </cell>
        </row>
        <row r="19">
          <cell r="G19" t="str">
            <v>u76</v>
          </cell>
          <cell r="H19" t="str">
            <v>v76</v>
          </cell>
        </row>
        <row r="20">
          <cell r="E20" t="str">
            <v>Distributions / LP unit Research</v>
          </cell>
          <cell r="F20" t="str">
            <v>dist</v>
          </cell>
          <cell r="G20">
            <v>2.56</v>
          </cell>
          <cell r="H20">
            <v>2.6849999999999996</v>
          </cell>
          <cell r="I20">
            <v>2.8225000000000002</v>
          </cell>
          <cell r="J20">
            <v>2.9524999999999997</v>
          </cell>
          <cell r="K20">
            <v>3.0849999999999995</v>
          </cell>
          <cell r="L20">
            <v>3.19</v>
          </cell>
          <cell r="P20">
            <v>4.164302672460729</v>
          </cell>
          <cell r="R20">
            <v>2.56</v>
          </cell>
          <cell r="S20">
            <v>3.19</v>
          </cell>
        </row>
        <row r="21">
          <cell r="E21" t="str">
            <v>Distributions / LP unit Mgmt</v>
          </cell>
          <cell r="F21" t="str">
            <v>Mgmt</v>
          </cell>
          <cell r="K21">
            <v>3.0379999999999998</v>
          </cell>
          <cell r="L21">
            <v>3.1898999999999997</v>
          </cell>
          <cell r="M21">
            <v>3.3493949999999999</v>
          </cell>
          <cell r="N21">
            <v>3.5168647499999999</v>
          </cell>
          <cell r="O21">
            <v>3.6927079875</v>
          </cell>
          <cell r="P21">
            <v>5.0000000000000044</v>
          </cell>
        </row>
        <row r="22">
          <cell r="G22" t="str">
            <v>u68</v>
          </cell>
          <cell r="H22" t="str">
            <v>v68</v>
          </cell>
        </row>
        <row r="23">
          <cell r="E23" t="str">
            <v>LP Unit Distribution Coverage Research</v>
          </cell>
          <cell r="F23" t="str">
            <v>lp_coverage</v>
          </cell>
          <cell r="G23">
            <v>1.3519048287797175</v>
          </cell>
          <cell r="H23">
            <v>1.3676590161015174</v>
          </cell>
          <cell r="I23">
            <v>1.3168511581277871</v>
          </cell>
          <cell r="J23">
            <v>1.2585096426691309</v>
          </cell>
          <cell r="K23">
            <v>1.2165172203430505</v>
          </cell>
          <cell r="L23">
            <v>1.1855313214817802</v>
          </cell>
          <cell r="P23">
            <v>-3.4411434655365891</v>
          </cell>
          <cell r="R23">
            <v>1.1855313214817802</v>
          </cell>
          <cell r="S23">
            <v>1.3676590161015174</v>
          </cell>
        </row>
        <row r="24">
          <cell r="E24" t="str">
            <v>LP Unit Distribution Coverage Mgmt</v>
          </cell>
          <cell r="F24" t="str">
            <v>Mgmt</v>
          </cell>
          <cell r="K24">
            <v>1.5189211232348925</v>
          </cell>
          <cell r="L24">
            <v>1.4853998621246951</v>
          </cell>
          <cell r="M24">
            <v>1.4734872550221116</v>
          </cell>
          <cell r="N24">
            <v>1.4564619888141368</v>
          </cell>
          <cell r="O24">
            <v>1.4222759120984356</v>
          </cell>
        </row>
        <row r="25">
          <cell r="G25" t="str">
            <v>u25</v>
          </cell>
          <cell r="H25" t="str">
            <v>v25</v>
          </cell>
        </row>
        <row r="26">
          <cell r="E26" t="str">
            <v>Maintenance Capex Research</v>
          </cell>
          <cell r="F26" t="str">
            <v>maint</v>
          </cell>
          <cell r="G26">
            <v>31.183</v>
          </cell>
          <cell r="H26">
            <v>37.380000000000003</v>
          </cell>
          <cell r="I26">
            <v>37.174999999999997</v>
          </cell>
          <cell r="J26">
            <v>38.075000000000003</v>
          </cell>
          <cell r="K26">
            <v>38.349999999999994</v>
          </cell>
          <cell r="L26">
            <v>38.5</v>
          </cell>
          <cell r="P26">
            <v>1.1742322406751216</v>
          </cell>
          <cell r="R26">
            <v>31.183</v>
          </cell>
          <cell r="S26">
            <v>38.5</v>
          </cell>
        </row>
        <row r="27">
          <cell r="E27" t="str">
            <v>Maintenance Capex Mgmt</v>
          </cell>
          <cell r="F27" t="str">
            <v>Mgmt</v>
          </cell>
          <cell r="K27">
            <v>30.053336259986601</v>
          </cell>
          <cell r="L27">
            <v>29.758617187199999</v>
          </cell>
          <cell r="M27">
            <v>30.641010155088001</v>
          </cell>
          <cell r="N27">
            <v>31.560240459740601</v>
          </cell>
          <cell r="O27">
            <v>32.507047673532902</v>
          </cell>
          <cell r="P27">
            <v>1.9814562929324042</v>
          </cell>
        </row>
        <row r="60">
          <cell r="I60" t="str">
            <v>Coverage Ratio</v>
          </cell>
          <cell r="J60">
            <v>1.3519048287797175</v>
          </cell>
          <cell r="K60">
            <v>1.3676590161015174</v>
          </cell>
          <cell r="L60">
            <v>1.3168511581277871</v>
          </cell>
          <cell r="M60">
            <v>1.2585096426691309</v>
          </cell>
          <cell r="N60">
            <v>1.2165172203430505</v>
          </cell>
          <cell r="O60">
            <v>1.1855313214817802</v>
          </cell>
          <cell r="P60" t="str">
            <v>--</v>
          </cell>
          <cell r="Q60" t="str">
            <v>--</v>
          </cell>
          <cell r="R60" t="str">
            <v>--</v>
          </cell>
        </row>
        <row r="61">
          <cell r="J61" t="str">
            <v>--</v>
          </cell>
          <cell r="K61" t="str">
            <v>--</v>
          </cell>
          <cell r="L61" t="str">
            <v>--</v>
          </cell>
          <cell r="M61" t="str">
            <v>--</v>
          </cell>
          <cell r="N61">
            <v>1.5189211232348925</v>
          </cell>
          <cell r="O61">
            <v>1.4853998621246951</v>
          </cell>
          <cell r="P61">
            <v>1.4734872550221116</v>
          </cell>
          <cell r="Q61">
            <v>1.4564619888141368</v>
          </cell>
          <cell r="R61">
            <v>1.4222759120984356</v>
          </cell>
        </row>
      </sheetData>
      <sheetData sheetId="1">
        <row r="1">
          <cell r="A1" t="str">
            <v>Superman Financial Projections</v>
          </cell>
        </row>
        <row r="3">
          <cell r="A3" t="str">
            <v>Company:</v>
          </cell>
          <cell r="C3" t="str">
            <v>Superman</v>
          </cell>
        </row>
        <row r="4">
          <cell r="A4" t="str">
            <v>File:</v>
          </cell>
          <cell r="C4" t="str">
            <v>Superman.xls!</v>
          </cell>
        </row>
        <row r="5">
          <cell r="A5" t="str">
            <v>Pull from Comp</v>
          </cell>
          <cell r="C5">
            <v>1</v>
          </cell>
        </row>
        <row r="6">
          <cell r="I6" t="str">
            <v>_t1</v>
          </cell>
          <cell r="J6" t="str">
            <v>_t2</v>
          </cell>
          <cell r="K6" t="str">
            <v>_t3</v>
          </cell>
          <cell r="L6" t="str">
            <v>_t4</v>
          </cell>
        </row>
        <row r="7">
          <cell r="G7">
            <v>2008</v>
          </cell>
          <cell r="H7">
            <v>2009</v>
          </cell>
          <cell r="I7">
            <v>2010</v>
          </cell>
          <cell r="J7">
            <v>2011</v>
          </cell>
          <cell r="K7">
            <v>2012</v>
          </cell>
          <cell r="L7">
            <v>2013</v>
          </cell>
          <cell r="M7">
            <v>2014</v>
          </cell>
          <cell r="N7">
            <v>2015</v>
          </cell>
          <cell r="O7">
            <v>2016</v>
          </cell>
          <cell r="P7" t="str">
            <v>10E - 13E CAGR</v>
          </cell>
          <cell r="R7" t="str">
            <v>Min</v>
          </cell>
          <cell r="S7" t="str">
            <v>Max</v>
          </cell>
        </row>
        <row r="10">
          <cell r="G10" t="str">
            <v>u23</v>
          </cell>
          <cell r="H10" t="str">
            <v>v23</v>
          </cell>
        </row>
        <row r="11">
          <cell r="E11" t="str">
            <v>Adjusted EBITDA Research</v>
          </cell>
          <cell r="F11" t="str">
            <v>ebitda</v>
          </cell>
          <cell r="G11">
            <v>222.2</v>
          </cell>
          <cell r="H11">
            <v>235</v>
          </cell>
          <cell r="I11">
            <v>199</v>
          </cell>
          <cell r="J11">
            <v>197</v>
          </cell>
          <cell r="K11">
            <v>201</v>
          </cell>
          <cell r="L11">
            <v>200</v>
          </cell>
          <cell r="P11">
            <v>0.16722439175729242</v>
          </cell>
          <cell r="R11">
            <v>197</v>
          </cell>
          <cell r="S11">
            <v>235</v>
          </cell>
        </row>
        <row r="12">
          <cell r="E12" t="str">
            <v>Adjusted EBITDA Mgmt</v>
          </cell>
          <cell r="F12" t="str">
            <v>Mgmt</v>
          </cell>
          <cell r="K12">
            <v>77.682478900585096</v>
          </cell>
          <cell r="L12">
            <v>78.444305514198675</v>
          </cell>
          <cell r="M12">
            <v>79.391988347918655</v>
          </cell>
          <cell r="N12">
            <v>80.49403852265506</v>
          </cell>
          <cell r="O12">
            <v>81.725557791410566</v>
          </cell>
          <cell r="P12">
            <v>1.2765047105079308</v>
          </cell>
        </row>
        <row r="13">
          <cell r="G13" t="str">
            <v>u27</v>
          </cell>
          <cell r="H13" t="str">
            <v>v27</v>
          </cell>
        </row>
        <row r="14">
          <cell r="E14" t="str">
            <v>DCF Estimate Research</v>
          </cell>
          <cell r="F14" t="str">
            <v>dcf</v>
          </cell>
          <cell r="G14">
            <v>171.19999999999996</v>
          </cell>
          <cell r="H14">
            <v>184.2</v>
          </cell>
          <cell r="I14">
            <v>160</v>
          </cell>
          <cell r="J14">
            <v>158</v>
          </cell>
          <cell r="K14">
            <v>160</v>
          </cell>
          <cell r="L14">
            <v>157</v>
          </cell>
          <cell r="P14">
            <v>-0.62894745582764422</v>
          </cell>
          <cell r="R14">
            <v>157</v>
          </cell>
          <cell r="S14">
            <v>184.2</v>
          </cell>
        </row>
        <row r="15">
          <cell r="E15" t="str">
            <v>DCF Estimate Mgmt</v>
          </cell>
          <cell r="F15" t="str">
            <v>Mgmt</v>
          </cell>
          <cell r="K15">
            <v>39.902038196055095</v>
          </cell>
          <cell r="L15">
            <v>39.703255995578075</v>
          </cell>
          <cell r="M15">
            <v>40.436117838925639</v>
          </cell>
          <cell r="N15">
            <v>41.319050603482182</v>
          </cell>
          <cell r="O15">
            <v>42.327070113854234</v>
          </cell>
          <cell r="P15">
            <v>1.4859173852457497</v>
          </cell>
        </row>
        <row r="16">
          <cell r="G16" t="str">
            <v>u66</v>
          </cell>
          <cell r="H16" t="str">
            <v>v66</v>
          </cell>
        </row>
        <row r="17">
          <cell r="E17" t="str">
            <v>DCF / LP Unit Research</v>
          </cell>
          <cell r="F17" t="str">
            <v>lp_dcf</v>
          </cell>
          <cell r="G17">
            <v>5.28</v>
          </cell>
          <cell r="H17">
            <v>5.53</v>
          </cell>
          <cell r="I17">
            <v>4.5</v>
          </cell>
          <cell r="J17">
            <v>4.4437499999999996</v>
          </cell>
          <cell r="K17">
            <v>4.5</v>
          </cell>
          <cell r="L17">
            <v>4.4156249999999995</v>
          </cell>
          <cell r="P17">
            <v>-0.62894745582764422</v>
          </cell>
          <cell r="R17">
            <v>4.4156249999999995</v>
          </cell>
          <cell r="S17">
            <v>5.53</v>
          </cell>
        </row>
        <row r="18">
          <cell r="E18" t="str">
            <v>DCF / LP Unit Mgmt</v>
          </cell>
          <cell r="F18" t="str">
            <v>Mgmt</v>
          </cell>
          <cell r="K18">
            <v>1.1177041511500025</v>
          </cell>
          <cell r="L18">
            <v>1.1121360222851</v>
          </cell>
          <cell r="M18">
            <v>1.1326643652360122</v>
          </cell>
          <cell r="N18">
            <v>1.1573963754476801</v>
          </cell>
          <cell r="O18">
            <v>1.1856322160743482</v>
          </cell>
          <cell r="P18">
            <v>1.4859173852457497</v>
          </cell>
        </row>
        <row r="19">
          <cell r="G19" t="str">
            <v>u76</v>
          </cell>
          <cell r="H19" t="str">
            <v>v76</v>
          </cell>
        </row>
        <row r="20">
          <cell r="E20" t="str">
            <v>Distributions / LP unit Research</v>
          </cell>
          <cell r="F20" t="str">
            <v>dist</v>
          </cell>
          <cell r="G20">
            <v>3.145</v>
          </cell>
          <cell r="H20">
            <v>3.28</v>
          </cell>
          <cell r="I20">
            <v>3.37</v>
          </cell>
          <cell r="J20">
            <v>3.46</v>
          </cell>
          <cell r="K20">
            <v>3.56</v>
          </cell>
          <cell r="L20">
            <v>3.66</v>
          </cell>
          <cell r="P20">
            <v>2.78988847081314</v>
          </cell>
          <cell r="R20">
            <v>3.145</v>
          </cell>
          <cell r="S20">
            <v>3.66</v>
          </cell>
        </row>
        <row r="21">
          <cell r="E21" t="str">
            <v>Distributions / LP unit Mgmt</v>
          </cell>
          <cell r="F21" t="str">
            <v>Mgmt</v>
          </cell>
          <cell r="K21">
            <v>0.88078453590582373</v>
          </cell>
          <cell r="L21">
            <v>0.90731350077013018</v>
          </cell>
          <cell r="M21">
            <v>0.92406113085725905</v>
          </cell>
          <cell r="N21">
            <v>0.94423823717931166</v>
          </cell>
          <cell r="O21">
            <v>0.96727387211318494</v>
          </cell>
          <cell r="P21">
            <v>2.3693495819106847</v>
          </cell>
        </row>
        <row r="22">
          <cell r="G22" t="str">
            <v>u68</v>
          </cell>
          <cell r="H22" t="str">
            <v>v68</v>
          </cell>
        </row>
        <row r="23">
          <cell r="E23" t="str">
            <v>LP Unit Distribution Coverage Research</v>
          </cell>
          <cell r="F23" t="str">
            <v>lp_coverage</v>
          </cell>
          <cell r="G23">
            <v>1.6788553259141494</v>
          </cell>
          <cell r="H23">
            <v>1.636094674556213</v>
          </cell>
          <cell r="I23">
            <v>1.3353115727002967</v>
          </cell>
          <cell r="J23">
            <v>1.2843208092485547</v>
          </cell>
          <cell r="K23">
            <v>1.2640449438202248</v>
          </cell>
          <cell r="L23">
            <v>1.2064549180327866</v>
          </cell>
          <cell r="P23">
            <v>-3.3260430354602022</v>
          </cell>
          <cell r="R23">
            <v>1.2064549180327866</v>
          </cell>
          <cell r="S23">
            <v>1.6788553259141494</v>
          </cell>
        </row>
        <row r="24">
          <cell r="E24" t="str">
            <v>LP Unit Distribution Coverage Mgmt</v>
          </cell>
          <cell r="F24" t="str">
            <v>Mgmt</v>
          </cell>
          <cell r="K24">
            <v>1.2689870287067699</v>
          </cell>
          <cell r="L24">
            <v>1.2257461410428876</v>
          </cell>
          <cell r="M24">
            <v>1.2257461410428876</v>
          </cell>
          <cell r="N24">
            <v>1.2257461410428876</v>
          </cell>
          <cell r="O24">
            <v>1.2257461410428876</v>
          </cell>
        </row>
        <row r="25">
          <cell r="G25" t="str">
            <v>u25</v>
          </cell>
          <cell r="H25" t="str">
            <v>v25</v>
          </cell>
        </row>
        <row r="26">
          <cell r="E26" t="str">
            <v>Maintenance Capex Research</v>
          </cell>
          <cell r="F26" t="str">
            <v>maint</v>
          </cell>
          <cell r="G26">
            <v>12.05</v>
          </cell>
          <cell r="H26">
            <v>12.4</v>
          </cell>
          <cell r="I26">
            <v>12</v>
          </cell>
          <cell r="J26">
            <v>13</v>
          </cell>
          <cell r="K26">
            <v>14</v>
          </cell>
          <cell r="L26">
            <v>15</v>
          </cell>
          <cell r="P26">
            <v>7.7217345015941907</v>
          </cell>
          <cell r="R26">
            <v>12</v>
          </cell>
          <cell r="S26">
            <v>15</v>
          </cell>
        </row>
        <row r="27">
          <cell r="E27" t="str">
            <v>Maintenance Capex Mgmt</v>
          </cell>
          <cell r="F27" t="str">
            <v>Mgmt</v>
          </cell>
          <cell r="K27">
            <v>10.530440704529999</v>
          </cell>
          <cell r="L27">
            <v>10.741049518620599</v>
          </cell>
          <cell r="M27">
            <v>10.955870508993</v>
          </cell>
          <cell r="N27">
            <v>11.174987919172899</v>
          </cell>
          <cell r="O27">
            <v>11.3984876775563</v>
          </cell>
          <cell r="P27">
            <v>1.9999999999999352</v>
          </cell>
        </row>
        <row r="60">
          <cell r="I60" t="str">
            <v>Research Coverage Ratio</v>
          </cell>
          <cell r="J60">
            <v>1.6788553259141494</v>
          </cell>
          <cell r="K60">
            <v>1.636094674556213</v>
          </cell>
          <cell r="L60">
            <v>1.3353115727002967</v>
          </cell>
          <cell r="M60">
            <v>1.2843208092485547</v>
          </cell>
          <cell r="N60">
            <v>1.2640449438202248</v>
          </cell>
          <cell r="O60">
            <v>1.2064549180327866</v>
          </cell>
          <cell r="P60" t="str">
            <v>--</v>
          </cell>
          <cell r="Q60" t="str">
            <v>--</v>
          </cell>
          <cell r="R60" t="str">
            <v>--</v>
          </cell>
        </row>
        <row r="62">
          <cell r="I62" t="str">
            <v>Management Coverage Ratio</v>
          </cell>
          <cell r="J62" t="str">
            <v>--</v>
          </cell>
          <cell r="K62" t="str">
            <v>--</v>
          </cell>
          <cell r="L62" t="str">
            <v>--</v>
          </cell>
          <cell r="M62" t="str">
            <v>--</v>
          </cell>
          <cell r="N62">
            <v>1.2689870287067699</v>
          </cell>
          <cell r="O62">
            <v>1.2257461410428876</v>
          </cell>
          <cell r="P62">
            <v>1.2257461410428876</v>
          </cell>
          <cell r="Q62">
            <v>1.2257461410428876</v>
          </cell>
          <cell r="R62">
            <v>1.2257461410428876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vin2"/>
      <sheetName val="GYp"/>
      <sheetName val="rei"/>
      <sheetName val="IARyPD"/>
      <sheetName val="ocxc"/>
      <sheetName val="ocxp"/>
      <sheetName val="imye"/>
      <sheetName val="balance"/>
      <sheetName val="Patrim"/>
      <sheetName val="FLUJ"/>
      <sheetName val="mext"/>
      <sheetName val="valneg"/>
      <sheetName val="CXCC"/>
      <sheetName val="empvinc"/>
      <sheetName val="ocxc (2)"/>
      <sheetName val="existen"/>
      <sheetName val="ACTINT"/>
      <sheetName val="OTROACT"/>
      <sheetName val="inveperm"/>
      <sheetName val="GPXA"/>
      <sheetName val="SOBRPRS"/>
      <sheetName val="cxpc"/>
      <sheetName val="dalp"/>
      <sheetName val="dalp2"/>
      <sheetName val="mvacc"/>
      <sheetName val="mvacc (2)"/>
      <sheetName val="pdlt"/>
      <sheetName val="pdlt (2)"/>
      <sheetName val="IAR"/>
      <sheetName val="IAR (2)"/>
      <sheetName val="IARyPD (2)"/>
      <sheetName val="consti"/>
      <sheetName val="fusion"/>
      <sheetName val="uxa"/>
      <sheetName val="Sheet17"/>
      <sheetName val="rei (2)"/>
      <sheetName val="pdlt (3)"/>
      <sheetName val="CONCI"/>
      <sheetName val="CDV"/>
      <sheetName val="GDV"/>
      <sheetName val="GDA"/>
      <sheetName val="OTRIN"/>
      <sheetName val="CDF"/>
      <sheetName val="IADIyGdOxN"/>
      <sheetName val="iygxn"/>
      <sheetName val="ixs"/>
      <sheetName val="ixs (2)"/>
      <sheetName val="TCEV"/>
      <sheetName val="DALPLZ"/>
      <sheetName val="DALPLZ (3)"/>
      <sheetName val="uxa (3)"/>
      <sheetName val="uxa (4)"/>
      <sheetName val="uxa (2)"/>
      <sheetName val="ixs (3)"/>
      <sheetName val="GUIA2000"/>
      <sheetName val="ocxc_(2)"/>
      <sheetName val="mvacc_(2)"/>
      <sheetName val="pdlt_(2)"/>
      <sheetName val="IAR_(2)"/>
      <sheetName val="IARyPD_(2)"/>
      <sheetName val="rei_(2)"/>
      <sheetName val="pdlt_(3)"/>
      <sheetName val="ixs_(2)"/>
      <sheetName val="DALPLZ_(3)"/>
      <sheetName val="uxa_(3)"/>
      <sheetName val="uxa_(4)"/>
      <sheetName val="uxa_(2)"/>
      <sheetName val="ixs_(3)"/>
      <sheetName val="ocxc_(2)1"/>
      <sheetName val="mvacc_(2)1"/>
      <sheetName val="pdlt_(2)1"/>
      <sheetName val="IAR_(2)1"/>
      <sheetName val="IARyPD_(2)1"/>
      <sheetName val="rei_(2)1"/>
      <sheetName val="pdlt_(3)1"/>
      <sheetName val="ixs_(2)1"/>
      <sheetName val="DALPLZ_(3)1"/>
      <sheetName val="uxa_(3)1"/>
      <sheetName val="uxa_(4)1"/>
      <sheetName val="uxa_(2)1"/>
      <sheetName val="ixs_(3)1"/>
      <sheetName val="ocxc_(2)2"/>
      <sheetName val="mvacc_(2)2"/>
      <sheetName val="pdlt_(2)2"/>
      <sheetName val="IAR_(2)2"/>
      <sheetName val="IARyPD_(2)2"/>
      <sheetName val="rei_(2)2"/>
      <sheetName val="pdlt_(3)2"/>
      <sheetName val="ixs_(2)2"/>
      <sheetName val="DALPLZ_(3)2"/>
      <sheetName val="uxa_(3)2"/>
      <sheetName val="uxa_(4)2"/>
      <sheetName val="uxa_(2)2"/>
      <sheetName val="ixs_(3)2"/>
      <sheetName val="RESUMEN (2)"/>
      <sheetName val="resumen"/>
      <sheetName val="Hoja1"/>
      <sheetName val="CUADRE DE CTA.70 "/>
      <sheetName val="Exportación"/>
      <sheetName val="DATOS"/>
      <sheetName val="tickmarks"/>
      <sheetName val="CUADRE_DE_CTA_70_"/>
      <sheetName val="E.Costes_ES"/>
    </sheetNames>
    <sheetDataSet>
      <sheetData sheetId="0" refreshError="1">
        <row r="1">
          <cell r="A1" t="str">
            <v>COMPAÑIA ALFA S.A.A.</v>
          </cell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3">
          <cell r="A3" t="str">
            <v>ESTADOS DE GANANCIAS Y PERDIDAS</v>
          </cell>
        </row>
        <row r="4">
          <cell r="A4" t="str">
            <v>Ventas</v>
          </cell>
          <cell r="B4">
            <v>12166</v>
          </cell>
          <cell r="D4">
            <v>13123</v>
          </cell>
        </row>
        <row r="5">
          <cell r="A5" t="str">
            <v>Dividendos en efectivo ganados (incluidos en la cuenta</v>
          </cell>
        </row>
        <row r="6">
          <cell r="A6" t="str">
            <v xml:space="preserve">  ingresos financieros del estado de ganancias y pérdidas)</v>
          </cell>
          <cell r="B6">
            <v>22535</v>
          </cell>
          <cell r="D6">
            <v>10904</v>
          </cell>
        </row>
      </sheetData>
      <sheetData sheetId="1" refreshError="1">
        <row r="1">
          <cell r="A1" t="str">
            <v>COMPAÑIA ALFA S.A.A.</v>
          </cell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3">
          <cell r="A3" t="str">
            <v>ESTADOS DE GANANCIAS Y PERDIDAS</v>
          </cell>
        </row>
        <row r="4">
          <cell r="A4" t="str">
            <v>POR LOS AÑOS TERMINADOS EL 31 DE DICIEMBRE DE 2000 Y 1999</v>
          </cell>
          <cell r="B4">
            <v>12166</v>
          </cell>
          <cell r="D4">
            <v>13123</v>
          </cell>
        </row>
        <row r="5">
          <cell r="A5" t="str">
            <v>EN MONEDA CONSTANTE</v>
          </cell>
        </row>
        <row r="6">
          <cell r="A6" t="str">
            <v xml:space="preserve">  ingresos financieros del estado de ganancias y pérdidas)</v>
          </cell>
          <cell r="B6">
            <v>22535</v>
          </cell>
          <cell r="D6">
            <v>10904</v>
          </cell>
        </row>
        <row r="7">
          <cell r="C7" t="str">
            <v>Notas</v>
          </cell>
          <cell r="E7">
            <v>2000</v>
          </cell>
          <cell r="G7">
            <v>1999</v>
          </cell>
        </row>
        <row r="8">
          <cell r="E8" t="str">
            <v>S/.000</v>
          </cell>
          <cell r="G8" t="str">
            <v>S/.000</v>
          </cell>
        </row>
        <row r="9">
          <cell r="A9" t="str">
            <v>VENTAS NETAS:</v>
          </cell>
        </row>
        <row r="10">
          <cell r="A10" t="str">
            <v>Terceros</v>
          </cell>
          <cell r="E10">
            <v>252047</v>
          </cell>
          <cell r="G10">
            <v>191661</v>
          </cell>
        </row>
        <row r="11">
          <cell r="A11" t="str">
            <v>Vinculada</v>
          </cell>
          <cell r="E11">
            <v>12166</v>
          </cell>
          <cell r="G11">
            <v>13123</v>
          </cell>
        </row>
        <row r="12">
          <cell r="A12" t="str">
            <v>Total</v>
          </cell>
          <cell r="E12">
            <v>264213</v>
          </cell>
          <cell r="G12">
            <v>204784</v>
          </cell>
        </row>
        <row r="14">
          <cell r="A14" t="str">
            <v>COSTO DE VENTAS:</v>
          </cell>
        </row>
        <row r="15">
          <cell r="A15" t="str">
            <v>Terceros</v>
          </cell>
          <cell r="E15">
            <v>-181811</v>
          </cell>
          <cell r="G15">
            <v>-137917</v>
          </cell>
        </row>
        <row r="16">
          <cell r="A16" t="str">
            <v>Vinculada</v>
          </cell>
          <cell r="E16">
            <v>-8776</v>
          </cell>
          <cell r="G16">
            <v>-9443</v>
          </cell>
        </row>
        <row r="17">
          <cell r="A17" t="str">
            <v>Total</v>
          </cell>
          <cell r="C17">
            <v>21</v>
          </cell>
          <cell r="E17">
            <v>-190587</v>
          </cell>
          <cell r="G17">
            <v>-147360</v>
          </cell>
        </row>
        <row r="19">
          <cell r="A19" t="str">
            <v>UTILIDAD BRUTA</v>
          </cell>
          <cell r="E19">
            <v>73626</v>
          </cell>
          <cell r="G19">
            <v>57424</v>
          </cell>
        </row>
        <row r="21">
          <cell r="A21" t="str">
            <v>GASTOS OPERACIONALES</v>
          </cell>
        </row>
        <row r="22">
          <cell r="A22" t="str">
            <v>Gastos de ventas</v>
          </cell>
          <cell r="C22">
            <v>22</v>
          </cell>
          <cell r="E22">
            <v>-12204</v>
          </cell>
          <cell r="G22">
            <v>-8290</v>
          </cell>
        </row>
        <row r="23">
          <cell r="A23" t="str">
            <v>Gastos de administración</v>
          </cell>
          <cell r="C23">
            <v>23</v>
          </cell>
          <cell r="E23">
            <v>-49207</v>
          </cell>
          <cell r="G23">
            <v>-35037</v>
          </cell>
        </row>
        <row r="24">
          <cell r="A24" t="str">
            <v>Total</v>
          </cell>
          <cell r="E24">
            <v>-61411</v>
          </cell>
          <cell r="G24">
            <v>-43327</v>
          </cell>
        </row>
        <row r="26">
          <cell r="A26" t="str">
            <v>UTILIDAD OPERATIVA</v>
          </cell>
          <cell r="E26">
            <v>12215</v>
          </cell>
          <cell r="G26">
            <v>14097</v>
          </cell>
        </row>
        <row r="28">
          <cell r="A28" t="str">
            <v>OTROS INGRESOS (GASTOS):</v>
          </cell>
        </row>
        <row r="29">
          <cell r="A29" t="str">
            <v>Ingresos financieros</v>
          </cell>
          <cell r="E29">
            <v>35726</v>
          </cell>
          <cell r="G29">
            <v>14616</v>
          </cell>
        </row>
        <row r="30">
          <cell r="A30" t="str">
            <v>Gastos financieros</v>
          </cell>
          <cell r="E30">
            <v>-20456</v>
          </cell>
          <cell r="G30">
            <v>-11146</v>
          </cell>
        </row>
        <row r="31">
          <cell r="A31" t="str">
            <v>Diversos, neto</v>
          </cell>
          <cell r="E31">
            <v>4325</v>
          </cell>
          <cell r="G31">
            <v>5522</v>
          </cell>
        </row>
        <row r="32">
          <cell r="A32" t="str">
            <v>Resultado por exposición a la inflación</v>
          </cell>
          <cell r="C32">
            <v>26</v>
          </cell>
          <cell r="E32">
            <v>526</v>
          </cell>
          <cell r="G32">
            <v>-2313</v>
          </cell>
        </row>
        <row r="33">
          <cell r="A33" t="str">
            <v>Total</v>
          </cell>
          <cell r="C33">
            <v>24</v>
          </cell>
          <cell r="E33">
            <v>20121</v>
          </cell>
          <cell r="G33">
            <v>6679</v>
          </cell>
        </row>
        <row r="35">
          <cell r="A35" t="str">
            <v>UTILIDAD ANTES DE PARTICIPACION DE LOS</v>
          </cell>
        </row>
        <row r="36">
          <cell r="A36" t="str">
            <v xml:space="preserve">   TRABAJADORES E IMPUESTO A LA RENTA</v>
          </cell>
          <cell r="E36">
            <v>32336</v>
          </cell>
          <cell r="G36">
            <v>20776</v>
          </cell>
        </row>
        <row r="37">
          <cell r="A37" t="str">
            <v>Participación de los trabajadores</v>
          </cell>
          <cell r="C37">
            <v>27</v>
          </cell>
          <cell r="E37">
            <v>-1250</v>
          </cell>
          <cell r="G37">
            <v>-1158</v>
          </cell>
        </row>
        <row r="38">
          <cell r="A38" t="str">
            <v>Impuesto a la renta</v>
          </cell>
          <cell r="C38">
            <v>28</v>
          </cell>
          <cell r="E38">
            <v>-3376</v>
          </cell>
          <cell r="G38">
            <v>-3127</v>
          </cell>
        </row>
        <row r="40">
          <cell r="A40" t="str">
            <v>UTILIDAD NETA</v>
          </cell>
          <cell r="E40">
            <v>27710</v>
          </cell>
          <cell r="G40">
            <v>16491</v>
          </cell>
        </row>
        <row r="42">
          <cell r="A42" t="str">
            <v>UTILIDAD POR ACCION COMUN Y</v>
          </cell>
          <cell r="E42" t="str">
            <v>S/.</v>
          </cell>
          <cell r="G42" t="str">
            <v>S/.</v>
          </cell>
        </row>
        <row r="43">
          <cell r="A43" t="str">
            <v xml:space="preserve">   ACCION DE INVERSION:</v>
          </cell>
        </row>
        <row r="44">
          <cell r="A44" t="str">
            <v xml:space="preserve">   Básica</v>
          </cell>
          <cell r="C44">
            <v>30</v>
          </cell>
          <cell r="E44">
            <v>0.42</v>
          </cell>
          <cell r="G44">
            <v>0.28999999999999998</v>
          </cell>
        </row>
        <row r="45">
          <cell r="A45" t="str">
            <v xml:space="preserve">   Diluida</v>
          </cell>
          <cell r="C45">
            <v>30</v>
          </cell>
          <cell r="E45">
            <v>0.39</v>
          </cell>
          <cell r="G45">
            <v>0.26</v>
          </cell>
        </row>
        <row r="47">
          <cell r="A47" t="str">
            <v>Ver notas a los estados financieros.</v>
          </cell>
        </row>
      </sheetData>
      <sheetData sheetId="2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4">
          <cell r="A4" t="str">
            <v>Ajuste de cuentas no monetarias del balance general:</v>
          </cell>
        </row>
        <row r="5">
          <cell r="A5" t="str">
            <v xml:space="preserve">  Existencias</v>
          </cell>
          <cell r="B5">
            <v>827</v>
          </cell>
          <cell r="D5">
            <v>489</v>
          </cell>
        </row>
        <row r="6">
          <cell r="A6" t="str">
            <v xml:space="preserve">  Inversiones permanentes</v>
          </cell>
          <cell r="B6">
            <v>1126</v>
          </cell>
          <cell r="D6">
            <v>821</v>
          </cell>
        </row>
        <row r="7">
          <cell r="A7" t="str">
            <v xml:space="preserve">  Inmuebles, maquinaria y equipo</v>
          </cell>
          <cell r="B7">
            <v>1739</v>
          </cell>
          <cell r="D7">
            <v>927</v>
          </cell>
        </row>
        <row r="8">
          <cell r="A8" t="str">
            <v xml:space="preserve">  Impuesto a la renta diferido</v>
          </cell>
          <cell r="B8">
            <v>-235</v>
          </cell>
          <cell r="D8">
            <v>-396</v>
          </cell>
        </row>
        <row r="9">
          <cell r="A9" t="str">
            <v xml:space="preserve">  Otras, neto</v>
          </cell>
          <cell r="B9">
            <v>8</v>
          </cell>
          <cell r="D9">
            <v>13</v>
          </cell>
        </row>
        <row r="10">
          <cell r="A10" t="str">
            <v xml:space="preserve">  Patrimonio (neto del resultado del ejercicio)</v>
          </cell>
          <cell r="B10">
            <v>-6157</v>
          </cell>
          <cell r="D10">
            <v>-6542</v>
          </cell>
        </row>
        <row r="11">
          <cell r="A11" t="str">
            <v>Total</v>
          </cell>
          <cell r="B11">
            <v>-2692</v>
          </cell>
          <cell r="D11">
            <v>-4688</v>
          </cell>
        </row>
        <row r="13">
          <cell r="A13" t="str">
            <v>Ajuste de cuentas del estado de ganancias y pérdidas:</v>
          </cell>
        </row>
        <row r="14">
          <cell r="A14" t="str">
            <v xml:space="preserve">  Ventas netas</v>
          </cell>
          <cell r="B14">
            <v>-7160</v>
          </cell>
          <cell r="D14">
            <v>-7873</v>
          </cell>
        </row>
        <row r="15">
          <cell r="A15" t="str">
            <v xml:space="preserve">  Costo de ventas y gastos operacionales</v>
          </cell>
          <cell r="B15">
            <v>12811</v>
          </cell>
          <cell r="D15">
            <v>11202</v>
          </cell>
        </row>
        <row r="16">
          <cell r="A16" t="str">
            <v xml:space="preserve">  Otros ingresos (gastos)</v>
          </cell>
          <cell r="B16">
            <v>-2433</v>
          </cell>
          <cell r="D16">
            <v>-954</v>
          </cell>
        </row>
        <row r="17">
          <cell r="A17" t="str">
            <v>Total</v>
          </cell>
          <cell r="B17">
            <v>3218</v>
          </cell>
          <cell r="D17">
            <v>2375</v>
          </cell>
        </row>
        <row r="19">
          <cell r="A19" t="str">
            <v>Resultado por exposición a la  inflación, ganancia (pérdida)</v>
          </cell>
          <cell r="B19">
            <v>526</v>
          </cell>
          <cell r="D19">
            <v>-2313</v>
          </cell>
        </row>
      </sheetData>
      <sheetData sheetId="3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3">
          <cell r="A3" t="str">
            <v>El movimiento durante el ejercicio es como sigue:</v>
          </cell>
        </row>
        <row r="4">
          <cell r="A4" t="str">
            <v>Pasivo por impuesto a la renta y participación diferido, al</v>
          </cell>
        </row>
        <row r="5">
          <cell r="A5" t="str">
            <v xml:space="preserve">  comienzo del año</v>
          </cell>
          <cell r="B5">
            <v>6388</v>
          </cell>
          <cell r="D5">
            <v>5408</v>
          </cell>
        </row>
        <row r="6">
          <cell r="A6" t="str">
            <v xml:space="preserve">  comienzo del año</v>
          </cell>
          <cell r="B6">
            <v>6388</v>
          </cell>
          <cell r="D6">
            <v>5408</v>
          </cell>
        </row>
        <row r="7">
          <cell r="A7" t="str">
            <v>Efecto de adoptar la NIC 12 (revisada en 1996 (Nota  ), con</v>
          </cell>
        </row>
        <row r="8">
          <cell r="A8" t="str">
            <v xml:space="preserve">  cargo a resultados acumulados al comienzo de 1999</v>
          </cell>
        </row>
        <row r="9">
          <cell r="A9" t="str">
            <v xml:space="preserve">  a 1998, con cargo a resultados acumulados</v>
          </cell>
        </row>
        <row r="10">
          <cell r="A10" t="str">
            <v>Cargo (abono) a resultados del ejercicio</v>
          </cell>
          <cell r="B10">
            <v>-2608</v>
          </cell>
          <cell r="D10">
            <v>980</v>
          </cell>
        </row>
        <row r="11">
          <cell r="A11" t="str">
            <v>Cargo al patrimonio neto</v>
          </cell>
        </row>
        <row r="12">
          <cell r="A12" t="str">
            <v>Efecto del cambio en la tasa de impuesto a la renta</v>
          </cell>
        </row>
        <row r="13">
          <cell r="A13" t="str">
            <v>Registro del pasivo sobre el mayor valor atribuido</v>
          </cell>
        </row>
        <row r="14">
          <cell r="A14" t="str">
            <v>Pasivo por impuesto a la renta y participación de los</v>
          </cell>
        </row>
        <row r="15">
          <cell r="A15" t="str">
            <v xml:space="preserve">  trabajadores diferido, al fin del año</v>
          </cell>
          <cell r="B15">
            <v>3780</v>
          </cell>
          <cell r="D15">
            <v>6388</v>
          </cell>
        </row>
        <row r="16">
          <cell r="A16" t="str">
            <v>Abono  a resultados acumulados por reversión de la parte del</v>
          </cell>
        </row>
        <row r="17">
          <cell r="A17" t="str">
            <v xml:space="preserve">  pasivo acumulado en años anteriores a 1998 y de parte de</v>
          </cell>
        </row>
        <row r="18">
          <cell r="A18" t="str">
            <v xml:space="preserve">  la diferencia temporal por el mayor valor atribuido al</v>
          </cell>
          <cell r="B18">
            <v>2000</v>
          </cell>
          <cell r="D18">
            <v>1999</v>
          </cell>
        </row>
        <row r="19">
          <cell r="A19" t="str">
            <v xml:space="preserve">  activo fijo por revaluación en 1997</v>
          </cell>
          <cell r="B19" t="str">
            <v>S/.000</v>
          </cell>
          <cell r="D19" t="str">
            <v>S/.000</v>
          </cell>
        </row>
        <row r="20">
          <cell r="A20" t="str">
            <v>Cargo (abono) a resultados del ejercicio por reversión de</v>
          </cell>
        </row>
      </sheetData>
      <sheetData sheetId="4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4">
          <cell r="A4" t="str">
            <v>Cuentas por cobrar al personal</v>
          </cell>
        </row>
        <row r="5">
          <cell r="A5" t="str">
            <v xml:space="preserve">   Saldo inicial</v>
          </cell>
          <cell r="B5">
            <v>218</v>
          </cell>
          <cell r="D5">
            <v>95</v>
          </cell>
        </row>
        <row r="6">
          <cell r="A6" t="str">
            <v xml:space="preserve">   Adiciones</v>
          </cell>
          <cell r="B6">
            <v>2575</v>
          </cell>
          <cell r="D6">
            <v>760</v>
          </cell>
        </row>
        <row r="7">
          <cell r="A7" t="str">
            <v xml:space="preserve">   Deducciones</v>
          </cell>
          <cell r="B7">
            <v>-998</v>
          </cell>
          <cell r="D7">
            <v>-550</v>
          </cell>
        </row>
        <row r="8">
          <cell r="A8" t="str">
            <v xml:space="preserve">   Pérdida monetaria</v>
          </cell>
          <cell r="B8">
            <v>-170</v>
          </cell>
          <cell r="D8">
            <v>-87</v>
          </cell>
        </row>
        <row r="9">
          <cell r="A9" t="str">
            <v xml:space="preserve">   Saldo final</v>
          </cell>
          <cell r="B9">
            <v>1625</v>
          </cell>
          <cell r="D9">
            <v>218</v>
          </cell>
        </row>
        <row r="10">
          <cell r="A10" t="str">
            <v>Factoring de cuentas por cobrar comerciales</v>
          </cell>
          <cell r="B10">
            <v>13037</v>
          </cell>
        </row>
        <row r="11">
          <cell r="A11" t="str">
            <v>Reclamos a terceros</v>
          </cell>
          <cell r="D11">
            <v>6175</v>
          </cell>
        </row>
        <row r="12">
          <cell r="A12" t="str">
            <v>Depósitos en garantía</v>
          </cell>
          <cell r="B12">
            <v>2720</v>
          </cell>
          <cell r="D12">
            <v>2720</v>
          </cell>
        </row>
        <row r="13">
          <cell r="A13" t="str">
            <v>Diversas</v>
          </cell>
          <cell r="B13">
            <v>870</v>
          </cell>
          <cell r="D13">
            <v>835</v>
          </cell>
        </row>
        <row r="14">
          <cell r="A14" t="str">
            <v>Total</v>
          </cell>
          <cell r="B14">
            <v>18252</v>
          </cell>
          <cell r="D14">
            <v>9948</v>
          </cell>
        </row>
        <row r="15">
          <cell r="A15" t="str">
            <v>Provisión para cuentas de cobranza dudosa</v>
          </cell>
          <cell r="D15">
            <v>-2417</v>
          </cell>
        </row>
        <row r="16">
          <cell r="A16" t="str">
            <v>Total</v>
          </cell>
          <cell r="B16">
            <v>18252</v>
          </cell>
          <cell r="D16">
            <v>7531</v>
          </cell>
        </row>
      </sheetData>
      <sheetData sheetId="5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4">
          <cell r="A4" t="str">
            <v>Tributos</v>
          </cell>
          <cell r="B4">
            <v>1904</v>
          </cell>
          <cell r="D4">
            <v>1656</v>
          </cell>
        </row>
        <row r="5">
          <cell r="A5" t="str">
            <v>Remuneraciones y participaciones</v>
          </cell>
          <cell r="B5">
            <v>5803</v>
          </cell>
          <cell r="D5">
            <v>3326</v>
          </cell>
        </row>
        <row r="6">
          <cell r="A6" t="str">
            <v>Compensación por tiempo de servicios</v>
          </cell>
          <cell r="B6">
            <v>7120</v>
          </cell>
          <cell r="D6">
            <v>5971</v>
          </cell>
        </row>
        <row r="7">
          <cell r="A7" t="str">
            <v>Anticipos de clientes</v>
          </cell>
          <cell r="B7">
            <v>4785</v>
          </cell>
        </row>
        <row r="8">
          <cell r="A8" t="str">
            <v>Diversas</v>
          </cell>
          <cell r="B8">
            <v>4080</v>
          </cell>
          <cell r="D8">
            <v>1462</v>
          </cell>
        </row>
        <row r="10">
          <cell r="A10" t="str">
            <v>Total</v>
          </cell>
          <cell r="B10">
            <v>23692</v>
          </cell>
          <cell r="D10">
            <v>12415</v>
          </cell>
        </row>
      </sheetData>
      <sheetData sheetId="6" refreshError="1">
        <row r="1">
          <cell r="A1" t="str">
            <v>COMPAÑIA ALFA S.A.A.</v>
          </cell>
          <cell r="F1" t="str">
            <v>Retiros</v>
          </cell>
          <cell r="K1" t="str">
            <v>Tasas de</v>
          </cell>
        </row>
        <row r="2">
          <cell r="B2" t="str">
            <v>Saldos</v>
          </cell>
          <cell r="F2" t="str">
            <v>o</v>
          </cell>
          <cell r="H2" t="str">
            <v>Otros</v>
          </cell>
          <cell r="J2" t="str">
            <v>Saldos</v>
          </cell>
          <cell r="K2" t="str">
            <v>Depre-</v>
          </cell>
        </row>
        <row r="3">
          <cell r="A3" t="str">
            <v>Costo</v>
          </cell>
          <cell r="B3" t="str">
            <v>Iniciales</v>
          </cell>
          <cell r="D3" t="str">
            <v>Adiciones</v>
          </cell>
          <cell r="F3" t="str">
            <v>Ventas</v>
          </cell>
          <cell r="H3" t="str">
            <v>Cambios</v>
          </cell>
          <cell r="J3" t="str">
            <v>Finales</v>
          </cell>
          <cell r="K3" t="str">
            <v>ciación</v>
          </cell>
        </row>
        <row r="4">
          <cell r="B4" t="str">
            <v>S/.000</v>
          </cell>
          <cell r="D4" t="str">
            <v>S/.000</v>
          </cell>
          <cell r="F4" t="str">
            <v>S/.000</v>
          </cell>
          <cell r="H4" t="str">
            <v>S/.000</v>
          </cell>
          <cell r="J4" t="str">
            <v>S/.000</v>
          </cell>
          <cell r="K4" t="str">
            <v>%</v>
          </cell>
        </row>
        <row r="6">
          <cell r="A6" t="str">
            <v>Terrenos</v>
          </cell>
          <cell r="B6">
            <v>5871</v>
          </cell>
          <cell r="D6">
            <v>1602</v>
          </cell>
          <cell r="F6">
            <v>-220</v>
          </cell>
          <cell r="J6">
            <v>7253</v>
          </cell>
        </row>
        <row r="7">
          <cell r="A7" t="str">
            <v>Edificios</v>
          </cell>
          <cell r="B7">
            <v>16911</v>
          </cell>
          <cell r="D7">
            <v>2994</v>
          </cell>
          <cell r="J7">
            <v>19905</v>
          </cell>
        </row>
        <row r="8">
          <cell r="A8" t="str">
            <v>Maquinaria y equipo</v>
          </cell>
          <cell r="B8">
            <v>16327</v>
          </cell>
          <cell r="D8">
            <v>12748</v>
          </cell>
          <cell r="F8">
            <v>-1889</v>
          </cell>
          <cell r="J8">
            <v>27186</v>
          </cell>
        </row>
        <row r="9">
          <cell r="A9" t="str">
            <v>Unidades de transporte</v>
          </cell>
          <cell r="B9">
            <v>975</v>
          </cell>
          <cell r="D9">
            <v>531</v>
          </cell>
          <cell r="F9">
            <v>-73</v>
          </cell>
          <cell r="J9">
            <v>1433</v>
          </cell>
        </row>
        <row r="10">
          <cell r="A10" t="str">
            <v>Muebles y enseres</v>
          </cell>
          <cell r="B10">
            <v>3314</v>
          </cell>
          <cell r="D10">
            <v>2299</v>
          </cell>
          <cell r="F10">
            <v>-8</v>
          </cell>
          <cell r="J10">
            <v>5605</v>
          </cell>
        </row>
        <row r="11">
          <cell r="A11" t="str">
            <v>Equipo de cómputo</v>
          </cell>
          <cell r="B11">
            <v>3850</v>
          </cell>
          <cell r="J11">
            <v>3850</v>
          </cell>
        </row>
        <row r="12">
          <cell r="A12" t="str">
            <v>Trabajos en curso</v>
          </cell>
          <cell r="B12">
            <v>3172</v>
          </cell>
          <cell r="H12">
            <v>-3172</v>
          </cell>
        </row>
        <row r="14">
          <cell r="B14">
            <v>50420</v>
          </cell>
          <cell r="D14">
            <v>20174</v>
          </cell>
          <cell r="F14">
            <v>-2190</v>
          </cell>
          <cell r="H14">
            <v>-3172</v>
          </cell>
          <cell r="J14">
            <v>65232</v>
          </cell>
        </row>
        <row r="15">
          <cell r="A15" t="str">
            <v>Provisión por límite</v>
          </cell>
        </row>
        <row r="16">
          <cell r="A16" t="str">
            <v xml:space="preserve">   de reexpresión</v>
          </cell>
          <cell r="B16">
            <v>-1006</v>
          </cell>
          <cell r="H16">
            <v>-598</v>
          </cell>
          <cell r="J16">
            <v>-1604</v>
          </cell>
        </row>
        <row r="18">
          <cell r="A18" t="str">
            <v>Total</v>
          </cell>
          <cell r="B18">
            <v>49414</v>
          </cell>
          <cell r="D18">
            <v>20174</v>
          </cell>
          <cell r="F18">
            <v>-2190</v>
          </cell>
          <cell r="H18">
            <v>-3770</v>
          </cell>
          <cell r="J18">
            <v>63628</v>
          </cell>
        </row>
        <row r="20">
          <cell r="A20" t="str">
            <v>Depreciación Acumulada</v>
          </cell>
        </row>
        <row r="22">
          <cell r="A22" t="str">
            <v>Edificios</v>
          </cell>
          <cell r="B22">
            <v>6483</v>
          </cell>
          <cell r="D22">
            <v>684</v>
          </cell>
          <cell r="J22">
            <v>7167</v>
          </cell>
          <cell r="K22">
            <v>3</v>
          </cell>
        </row>
        <row r="23">
          <cell r="A23" t="str">
            <v>Maquinaria y equipo</v>
          </cell>
          <cell r="B23">
            <v>9452</v>
          </cell>
          <cell r="D23">
            <v>2990</v>
          </cell>
          <cell r="F23">
            <v>-1063</v>
          </cell>
          <cell r="J23">
            <v>11379</v>
          </cell>
          <cell r="K23">
            <v>10</v>
          </cell>
        </row>
        <row r="24">
          <cell r="A24" t="str">
            <v>Unidades de transporte</v>
          </cell>
          <cell r="B24">
            <v>680</v>
          </cell>
          <cell r="D24">
            <v>130</v>
          </cell>
          <cell r="F24">
            <v>-41</v>
          </cell>
          <cell r="J24">
            <v>769</v>
          </cell>
          <cell r="K24">
            <v>20</v>
          </cell>
        </row>
        <row r="25">
          <cell r="A25" t="str">
            <v>Muebles y enseres</v>
          </cell>
          <cell r="B25">
            <v>2747</v>
          </cell>
          <cell r="D25">
            <v>762</v>
          </cell>
          <cell r="F25">
            <v>-8</v>
          </cell>
          <cell r="J25">
            <v>3501</v>
          </cell>
          <cell r="K25">
            <v>10</v>
          </cell>
        </row>
        <row r="26">
          <cell r="A26" t="str">
            <v>Equipo de cómputo</v>
          </cell>
          <cell r="B26">
            <v>770</v>
          </cell>
          <cell r="D26">
            <v>770</v>
          </cell>
          <cell r="J26">
            <v>1540</v>
          </cell>
          <cell r="K26">
            <v>20</v>
          </cell>
        </row>
        <row r="28">
          <cell r="A28" t="str">
            <v>Total</v>
          </cell>
          <cell r="B28">
            <v>20132</v>
          </cell>
          <cell r="D28">
            <v>5336</v>
          </cell>
          <cell r="F28">
            <v>-1112</v>
          </cell>
          <cell r="H28" t="str">
            <v>- -</v>
          </cell>
          <cell r="J28">
            <v>24356</v>
          </cell>
        </row>
        <row r="30">
          <cell r="A30" t="str">
            <v>Neto</v>
          </cell>
          <cell r="B30">
            <v>29282</v>
          </cell>
          <cell r="J30">
            <v>39272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>
        <row r="1">
          <cell r="B1">
            <v>2000</v>
          </cell>
        </row>
      </sheetData>
      <sheetData sheetId="70">
        <row r="1">
          <cell r="B1">
            <v>2000</v>
          </cell>
        </row>
      </sheetData>
      <sheetData sheetId="71">
        <row r="1">
          <cell r="B1">
            <v>2000</v>
          </cell>
        </row>
      </sheetData>
      <sheetData sheetId="72">
        <row r="1">
          <cell r="B1">
            <v>2000</v>
          </cell>
        </row>
      </sheetData>
      <sheetData sheetId="73"/>
      <sheetData sheetId="74"/>
      <sheetData sheetId="75"/>
      <sheetData sheetId="76">
        <row r="1">
          <cell r="B1">
            <v>2000</v>
          </cell>
        </row>
      </sheetData>
      <sheetData sheetId="77">
        <row r="1">
          <cell r="B1">
            <v>2000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ARyPD"/>
      <sheetName val="BALANCE"/>
      <sheetName val="P&amp;L"/>
      <sheetName val="PATRIMONIO"/>
      <sheetName val="FLUJPAG1"/>
      <sheetName val="MONEXT"/>
      <sheetName val="cxcc"/>
      <sheetName val="ocxc"/>
      <sheetName val="OCxCOB (2)"/>
      <sheetName val="empvinc"/>
      <sheetName val="TCEV"/>
      <sheetName val="EXISTENCIAS"/>
      <sheetName val="GPXA"/>
      <sheetName val="INVERSI"/>
      <sheetName val="imye"/>
      <sheetName val="ACTINT"/>
      <sheetName val="CXPc"/>
      <sheetName val="CTS"/>
      <sheetName val="OCXP"/>
      <sheetName val="DALPLZ"/>
      <sheetName val="DALPLZ (3)"/>
      <sheetName val="mvacc"/>
      <sheetName val="accinve"/>
      <sheetName val="RESERVAS"/>
      <sheetName val="REI"/>
      <sheetName val="PDLT"/>
      <sheetName val="IAR"/>
      <sheetName val="IAR (3)"/>
      <sheetName val="CONCI"/>
      <sheetName val="nota22"/>
      <sheetName val="nota23"/>
      <sheetName val="nota24"/>
      <sheetName val="nota25"/>
      <sheetName val="BALANCE (2)"/>
      <sheetName val="P&amp;L (2)"/>
      <sheetName val="PATRIMONIO (2)"/>
      <sheetName val="FLUJPAG1 (2)"/>
      <sheetName val="uxa (2)"/>
      <sheetName val="MONEXT (2)"/>
      <sheetName val="cxcc (2)"/>
      <sheetName val="empvinc (2)"/>
      <sheetName val="ocxc (2)"/>
      <sheetName val="OCxCOB (3)"/>
      <sheetName val="EXISTENCIAS (2)"/>
      <sheetName val="GPXA (2)"/>
      <sheetName val="INVERSI (2)"/>
      <sheetName val="imye (2)"/>
      <sheetName val="ACTINT (2)"/>
      <sheetName val="OCXPc"/>
      <sheetName val="OCXP (2)"/>
      <sheetName val="DALPLZ (2)"/>
      <sheetName val="mvacc (2)"/>
      <sheetName val="accinve (2)"/>
      <sheetName val="RESERVAS (2)"/>
      <sheetName val="REI (2)"/>
      <sheetName val="PDLT (2)"/>
      <sheetName val="IAR (2)"/>
      <sheetName val="IAR (4)"/>
      <sheetName val="IARyPD (2)"/>
      <sheetName val="CONCI (2)"/>
      <sheetName val="PAREXT"/>
      <sheetName val="TCEV (2)"/>
      <sheetName val="uxa"/>
      <sheetName val="uxa (3)"/>
      <sheetName val="IADIyGdOxN"/>
      <sheetName val="IADIyGdOxN (2)"/>
      <sheetName val="UCP2000"/>
      <sheetName val="CREDIT STATS"/>
      <sheetName val="PR-7 ACTUAL"/>
      <sheetName val="WEEK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  <sheetName val="Distribución Chile"/>
      <sheetName val="Dólar Observado"/>
      <sheetName val="VENTAS"/>
      <sheetName val="GTOS AMORT IPAS"/>
      <sheetName val="AD_CM_Resultado"/>
      <sheetName val="I_A_L_"/>
      <sheetName val="PAPELES_(B-5)"/>
      <sheetName val="Prov__Dic-2006"/>
      <sheetName val="Impuestos_Diferidos_"/>
      <sheetName val="Inputs_-_Act_&amp;_F'cast"/>
      <sheetName val="Distribución_Chile"/>
      <sheetName val="ANIM"/>
      <sheetName val="Precios"/>
      <sheetName val="Dietas"/>
      <sheetName val="3100"/>
      <sheetName val="empresa"/>
      <sheetName val="CONSUMO"/>
      <sheetName val="Data Input"/>
      <sheetName val="P&amp;L_Amortizations"/>
      <sheetName val="Disc Totals"/>
      <sheetName val=""/>
      <sheetName val="DPTO A PLAZO 2004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harMerica"/>
      <sheetName val="Quarterly summary"/>
      <sheetName val="LTC 5YR"/>
      <sheetName val="PharMerica (output)"/>
      <sheetName val="KND - TwoPg Sum"/>
      <sheetName val="KND - Consol Sum"/>
      <sheetName val="KND - Div Sum"/>
      <sheetName val="Kindred (raw)"/>
      <sheetName val="Kindred (FY Sept)"/>
      <sheetName val="Kindred (output)"/>
      <sheetName val="Valuation"/>
      <sheetName val="Valuation (2)"/>
      <sheetName val="Stand-alone graphs"/>
      <sheetName val="Kindred revenue breakdown"/>
      <sheetName val="Pro forma graphs"/>
      <sheetName val="DCF analysis"/>
      <sheetName val="PharMerica - Football"/>
      <sheetName val="Kindred - Football"/>
      <sheetName val="Contribution"/>
      <sheetName val="PF share price (Safari)"/>
      <sheetName val="Acc-Dil (Safari)"/>
      <sheetName val="Acc-Dil (Safari) Output"/>
      <sheetName val="Stand-alone val"/>
      <sheetName val="Waterfall1"/>
      <sheetName val="Waterfall2"/>
      <sheetName val="Shareholder value output"/>
      <sheetName val="Betas"/>
      <sheetName val="WACC analysis"/>
      <sheetName val="Share price reaction"/>
      <sheetName val="DCF analysis (adjusted)"/>
      <sheetName val="Facility split"/>
      <sheetName val="OCR offer"/>
      <sheetName val="Benchmarking"/>
      <sheetName val="Payor mix"/>
      <sheetName val="Contribution (2)"/>
      <sheetName val="Acc-Dil (OCR offer)"/>
      <sheetName val="New contract terms"/>
      <sheetName val="Model"/>
      <sheetName val="PF IS"/>
      <sheetName val="PF BS"/>
      <sheetName val="PF CF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F7">
            <v>44.46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Sort2"/>
      <sheetName val="Short Form - EPS"/>
      <sheetName val="Co1Input"/>
      <sheetName val="Football"/>
      <sheetName val="Status quo"/>
      <sheetName val="Ultimates"/>
      <sheetName val="Consolidated"/>
      <sheetName val="Description of the Model"/>
      <sheetName val="Front"/>
      <sheetName val="Short Form"/>
      <sheetName val="Curves"/>
      <sheetName val="Model"/>
      <sheetName val="Syngenta"/>
      <sheetName val="MONgraph data"/>
      <sheetName val="Balance Sheet"/>
      <sheetName val="Valuation summary"/>
      <sheetName val="Output"/>
      <sheetName val="Cons BS"/>
    </sheetNames>
    <definedNames>
      <definedName name="AbilityToPayCalc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etivities"/>
      <sheetName val="Model"/>
      <sheetName val="COMP 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TI"/>
      <sheetName val="MAIN"/>
      <sheetName val="DropZone"/>
      <sheetName val="LTM"/>
      <sheetName val="CREDIT STAT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 Cons"/>
      <sheetName val="BG Cons"/>
      <sheetName val="EFE Cons"/>
      <sheetName val="EEFF GEB Consolidado 1T 2019"/>
    </sheetNames>
    <definedNames>
      <definedName name="MoveTo"/>
      <definedName name="RFalseC10"/>
      <definedName name="RFalseC11"/>
      <definedName name="RFalseC12"/>
      <definedName name="RFalseC13"/>
      <definedName name="RFalseC14"/>
      <definedName name="RFalseC3"/>
      <definedName name="RFalseC4"/>
      <definedName name="RFalseC5"/>
      <definedName name="RFalseC6"/>
      <definedName name="RFalseC7"/>
      <definedName name="RFalseC8"/>
      <definedName name="RFalseC9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"/>
      <sheetName val="2"/>
      <sheetName val="3"/>
      <sheetName val="4"/>
      <sheetName val="5"/>
      <sheetName val="11"/>
      <sheetName val="6"/>
      <sheetName val="7"/>
      <sheetName val="Grafica"/>
      <sheetName val="PROVI"/>
      <sheetName val="Av_Acum"/>
    </sheetNames>
    <sheetDataSet>
      <sheetData sheetId="0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1">
        <row r="1">
          <cell r="A1" t="str">
            <v>BALANCE ENERGETICO DE GESTION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stimado"/>
      <sheetName val="Datos estimado (2)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  <sheetName val="Datos_estimado_(2)"/>
      <sheetName val="Datos_estimado"/>
      <sheetName val="Datos_estimado-real"/>
      <sheetName val="Datos_real"/>
      <sheetName val="Criterio_3"/>
      <sheetName val="Datos_de_entrada"/>
    </sheetNames>
    <sheetDataSet>
      <sheetData sheetId="0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1">
        <row r="1">
          <cell r="A1" t="str">
            <v>BALANCE ELÉCTRICO - VENTAS ESTIMADAS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s"/>
      <sheetName val="Valuation outputs"/>
      <sheetName val="Ice"/>
      <sheetName val="AVP (Ice)"/>
      <sheetName val="Sheet2"/>
      <sheetName val="Output pages"/>
      <sheetName val="PF"/>
      <sheetName val="Convert"/>
      <sheetName val="PF_cap_projected"/>
      <sheetName val="PF_acc_dil"/>
      <sheetName val="KM_stats"/>
      <sheetName val="PF_sensitivity"/>
      <sheetName val="Implied Cyclone Ownership"/>
      <sheetName val="Cap_tables"/>
      <sheetName val="Ice_cap"/>
      <sheetName val="Cyclone_cap"/>
      <sheetName val="PF_ops_profile"/>
      <sheetName val="Contribution"/>
      <sheetName val="AVP"/>
      <sheetName val="AVP (EBITDA mult)"/>
      <sheetName val="PIPE_return"/>
      <sheetName val="Sheet1"/>
      <sheetName val="SaleOfSD"/>
      <sheetName val="Value_creation"/>
      <sheetName val="Synergies"/>
      <sheetName val="Scenario analysis"/>
      <sheetName val="PF_operating"/>
      <sheetName val="2 structure"/>
      <sheetName val="Impact of revenue growth"/>
      <sheetName val="Ice sensitivites"/>
      <sheetName val="Cyclone standalone &gt;&gt;&gt;"/>
      <sheetName val="Cyclone"/>
      <sheetName val="CRM_Services"/>
      <sheetName val="CRM_licensing"/>
      <sheetName val="CRM"/>
      <sheetName val="SD"/>
      <sheetName val="Provider"/>
      <sheetName val="Insurance"/>
      <sheetName val="Tech"/>
      <sheetName val="CRM_SD"/>
      <sheetName val="Cyclone_mgmt_model"/>
      <sheetName val="Allocation"/>
      <sheetName val="Pfizer"/>
      <sheetName val="ReportedVs.Pro forma"/>
      <sheetName val="Segment output"/>
      <sheetName val="Historical segments"/>
      <sheetName val="Valuation &gt;&gt;&gt;"/>
      <sheetName val="FSP"/>
      <sheetName val="Side by side"/>
      <sheetName val="Cap Structure 2008 - 2009"/>
      <sheetName val="Sensetivities"/>
      <sheetName val="Model"/>
      <sheetName val="COMP INPUT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Sheet"/>
      <sheetName val="Conventions"/>
      <sheetName val="INPUT"/>
      <sheetName val="File Offer Trade"/>
      <sheetName val="Operating"/>
      <sheetName val="Trading"/>
      <sheetName val="Monthly Term"/>
      <sheetName val="AcqIS"/>
      <sheetName val="AcqBS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Balance Sheet"/>
      <sheetName val="BAKER PROJ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  <sheetName val="PORTADA"/>
      <sheetName val="Esquema de Gestión"/>
      <sheetName val="Esquema Energético"/>
      <sheetName val="Esquema Físico"/>
      <sheetName val="Codice"/>
      <sheetName val="datos"/>
      <sheetName val="RESUMEN_(2)"/>
      <sheetName val="Hoja1_(2)"/>
      <sheetName val="Esquema_de_Gestión"/>
      <sheetName val="Esquema_Energético"/>
      <sheetName val="Esquema_Físico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  <cell r="X5" t="str">
            <v xml:space="preserve"> 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REDES"/>
      <sheetName val="PROVI"/>
      <sheetName val="RESUMEN (2)"/>
      <sheetName val="INVERSIONES"/>
      <sheetName val="GRAFICOS"/>
      <sheetName val="GERENCIA"/>
      <sheetName val="Provisones"/>
      <sheetName val="Repeticiones"/>
      <sheetName val="Precios"/>
      <sheetName val="RESUMEN_(2)"/>
    </sheetNames>
    <sheetDataSet>
      <sheetData sheetId="0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1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BIA data"/>
      <sheetName val="Summary"/>
      <sheetName val="Share"/>
      <sheetName val="Quarterly"/>
      <sheetName val="Estimates"/>
      <sheetName val="Station-by-station"/>
      <sheetName val="Market share"/>
      <sheetName val="IS"/>
      <sheetName val="CF"/>
      <sheetName val="BS"/>
      <sheetName val="Cluster"/>
      <sheetName val="Corporate"/>
      <sheetName val="Cover2"/>
      <sheetName val="Revenue"/>
      <sheetName val="Cover3"/>
      <sheetName val="Expense_driver"/>
      <sheetName val="Cover4"/>
      <sheetName val="Expenses"/>
      <sheetName val="Cover5"/>
      <sheetName val="BCF"/>
      <sheetName val="D&amp;A"/>
      <sheetName val="Tax"/>
      <sheetName val="ToC"/>
      <sheetName val="3a"/>
      <sheetName val="3b"/>
      <sheetName val="3c"/>
      <sheetName val="3d"/>
      <sheetName val="3e"/>
      <sheetName val="3f"/>
      <sheetName val="5a"/>
      <sheetName val="5b"/>
      <sheetName val="5c"/>
      <sheetName val="5d1"/>
      <sheetName val="5d2"/>
      <sheetName val="7a"/>
      <sheetName val="7b"/>
      <sheetName val="7c"/>
      <sheetName val="8a"/>
      <sheetName val="8b"/>
      <sheetName val="8f"/>
      <sheetName val="BIA summary"/>
      <sheetName val="Checking page"/>
      <sheetName val="Sheet6"/>
      <sheetName val="Sheet7"/>
      <sheetName val="Sheet8"/>
      <sheetName val="Sheet9"/>
      <sheetName val="Sheet10"/>
      <sheetName val="Ol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>
        <row r="8">
          <cell r="F8">
            <v>14.3584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LZ"/>
      <sheetName val="Sheet1"/>
    </sheetNames>
    <sheetDataSet>
      <sheetData sheetId="0"/>
      <sheetData sheetId="1"/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Income Internal"/>
      <sheetName val="Net Income External"/>
      <sheetName val="Gross Revenues"/>
      <sheetName val="Net Interest"/>
      <sheetName val="Net Revenues"/>
      <sheetName val="Op and Admin"/>
      <sheetName val="Income Before Taxes"/>
      <sheetName val="Provision for Taxes"/>
      <sheetName val="Tax Rate"/>
      <sheetName val="Assets"/>
      <sheetName val="ENI"/>
      <sheetName val="Goodwill"/>
      <sheetName val="Gross Financing Receivables"/>
      <sheetName val="Allowance for Losses"/>
      <sheetName val="Net Financing Receivables"/>
      <sheetName val="Reserve Coverage"/>
      <sheetName val="Non-Earning Assets"/>
      <sheetName val="Non-Earning Coverage"/>
      <sheetName val="Reserves to Non-Earnings"/>
      <sheetName val="Write-Offs"/>
      <sheetName val="ANI"/>
      <sheetName val="Write-Offs to ANI"/>
      <sheetName val="China Revenues"/>
      <sheetName val="SG&amp;A (CDR)"/>
      <sheetName val="SG&amp;A (Submitted)"/>
      <sheetName val="Revenues from Acq"/>
      <sheetName val="NI from Acq"/>
      <sheetName val="TemplateSum"/>
      <sheetName val="TemplateData"/>
      <sheetName val="Net Income External (after)"/>
      <sheetName val="OFA-NI Internal"/>
      <sheetName val="OFA-NI External"/>
      <sheetName val="OFA-Gross Revenues"/>
      <sheetName val="OFA-Net Interest Expense"/>
      <sheetName val="OFA-Op and Admin"/>
      <sheetName val="OFA-Income before Taxes"/>
      <sheetName val="OFA-Taxes"/>
      <sheetName val="OFA-Assets"/>
      <sheetName val="OFA-Gross Fin Rec"/>
      <sheetName val="OFA-Allowance for Losses"/>
      <sheetName val="OFA-Net Fin Rec"/>
      <sheetName val="OFA-ENI"/>
      <sheetName val="OFA-ANI"/>
      <sheetName val="OFA-Write-offs"/>
      <sheetName val="OFA-Non Earning Assets"/>
      <sheetName val="OFA-China Revenue"/>
      <sheetName val="OFA-CDR SG&amp;A"/>
      <sheetName val="OFA-Submitted SG&amp;A"/>
      <sheetName val="OFA-Rev Acq"/>
      <sheetName val="OFA-NI Int Acq"/>
      <sheetName val="OFA-NI Ext 2"/>
      <sheetName val="OFA-Goodwill"/>
      <sheetName val="OFA-Net Revenues"/>
      <sheetName val="OFA-Tax Rate"/>
      <sheetName val="Stock Char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  <sheetName val="Abril"/>
      <sheetName val="bond curves-n.u."/>
      <sheetName val="bond_curves-n_u_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&lt;&lt; COVER &gt;&gt;"/>
      <sheetName val="SUMMARY"/>
      <sheetName val="LBO"/>
      <sheetName val="DEBT_SCHED"/>
      <sheetName val="PROJECTIONS"/>
      <sheetName val="RATIOS"/>
    </sheetNames>
    <sheetDataSet>
      <sheetData sheetId="0" refreshError="1">
        <row r="17">
          <cell r="B17" t="str">
            <v>Tiffany &amp; Co.</v>
          </cell>
        </row>
        <row r="35">
          <cell r="J35">
            <v>10000</v>
          </cell>
        </row>
        <row r="36">
          <cell r="E36" t="str">
            <v>NYSE:TIF</v>
          </cell>
        </row>
        <row r="37">
          <cell r="E37">
            <v>60.6</v>
          </cell>
        </row>
      </sheetData>
      <sheetData sheetId="1" refreshError="1">
        <row r="7">
          <cell r="D7">
            <v>2016</v>
          </cell>
        </row>
        <row r="8">
          <cell r="D8">
            <v>7.9470185948186529</v>
          </cell>
        </row>
      </sheetData>
      <sheetData sheetId="2" refreshError="1">
        <row r="7">
          <cell r="F7">
            <v>15</v>
          </cell>
        </row>
        <row r="12">
          <cell r="L12">
            <v>60.6</v>
          </cell>
        </row>
        <row r="14">
          <cell r="F14">
            <v>0.35</v>
          </cell>
        </row>
        <row r="17">
          <cell r="F17">
            <v>1</v>
          </cell>
        </row>
      </sheetData>
      <sheetData sheetId="3" refreshError="1"/>
      <sheetData sheetId="4" refreshError="1">
        <row r="7">
          <cell r="D7">
            <v>1</v>
          </cell>
        </row>
      </sheetData>
      <sheetData sheetId="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SHEET"/>
      <sheetName val="MAIN"/>
      <sheetName val="DIV INC"/>
      <sheetName val="DIV SUM"/>
      <sheetName val="ACQUISITIONS"/>
      <sheetName val="Astro Options"/>
      <sheetName val="S&amp;U and Cap Table"/>
      <sheetName val="Sources &amp; Uses"/>
      <sheetName val="LBO Analysis"/>
      <sheetName val="Combined"/>
      <sheetName val="DCF Data"/>
      <sheetName val="LTM"/>
      <sheetName val="CREDIT STATS"/>
      <sheetName val="DCF"/>
      <sheetName val="BS"/>
      <sheetName val="CAP_TABLE"/>
      <sheetName val="ValueExpansion - Combined"/>
      <sheetName val="Combined Chart"/>
      <sheetName val="Value Expansion - Standalone"/>
      <sheetName val="Standalone Chart"/>
      <sheetName val="PE-EBITDA - $16"/>
      <sheetName val="PE-EBITDA-Standalone"/>
      <sheetName val="Expansion Graph"/>
      <sheetName val="Fisumm"/>
      <sheetName val="IRR Worksheet"/>
      <sheetName val="Pricing"/>
      <sheetName val="EQ. IRR"/>
      <sheetName val="SUMMARY"/>
      <sheetName val="Developer Notes"/>
      <sheetName val="Toggles"/>
      <sheetName val="Data"/>
      <sheetName val="dPrint"/>
      <sheetName val="DropZone"/>
      <sheetName val="mProcess"/>
      <sheetName val="mdPrint"/>
      <sheetName val="mlError"/>
      <sheetName val="mGlobals"/>
      <sheetName val="mMain"/>
      <sheetName val="mToggles"/>
      <sheetName val="mcFunctions"/>
      <sheetName val="mMisc"/>
      <sheetName val="중간재 재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ver"/>
      <sheetName val="Transaction assumptions"/>
      <sheetName val="VWAPs"/>
      <sheetName val="Valuation metric progression"/>
      <sheetName val="MLM model"/>
      <sheetName val="TXI model"/>
      <sheetName val="Combo model"/>
      <sheetName val="PF impact - Base Seller"/>
      <sheetName val="Premium update"/>
      <sheetName val="AVP"/>
      <sheetName val="Pro forma financials"/>
      <sheetName val="Cement sensi"/>
      <sheetName val="PF credit impact"/>
      <sheetName val="Margin sens"/>
      <sheetName val="Margin sens2"/>
      <sheetName val="Acc-dil output"/>
      <sheetName val="Value creation - Inc. CA"/>
      <sheetName val="Value creation - Ex-CA"/>
      <sheetName val="Future SP VC"/>
      <sheetName val="PV of future stock price"/>
      <sheetName val="Contribution analysis"/>
      <sheetName val="TXI DCF"/>
      <sheetName val="MLM DCF"/>
      <sheetName val="MLM summary"/>
      <sheetName val="Returns analysis"/>
      <sheetName val="Product mix"/>
      <sheetName val="TXI financial summary"/>
      <sheetName val="MLM financial summary"/>
      <sheetName val="PF impact - Whole Ex-CA"/>
      <sheetName val="Buyback"/>
      <sheetName val="FF - ex ratio"/>
      <sheetName val="Dead"/>
      <sheetName val="FF"/>
      <sheetName val="Value creation - CA sale"/>
      <sheetName val="AVP_old"/>
      <sheetName val="Value creation_val pack"/>
      <sheetName val="Company base case&gt;&gt;"/>
      <sheetName val="Proj"/>
      <sheetName val="Assump"/>
      <sheetName val="Debt"/>
      <sheetName val="Company upside case&gt;&gt;"/>
      <sheetName val="Proj (2)"/>
      <sheetName val="Assump (2)"/>
      <sheetName val="Debt (2)"/>
      <sheetName val="TXI model (fiscal)"/>
      <sheetName val="Sheet1"/>
      <sheetName val="Consensus "/>
    </sheetNames>
    <sheetDataSet>
      <sheetData sheetId="0"/>
      <sheetData sheetId="1">
        <row r="21">
          <cell r="D21">
            <v>1</v>
          </cell>
        </row>
        <row r="22">
          <cell r="D22">
            <v>3</v>
          </cell>
        </row>
        <row r="25">
          <cell r="D25">
            <v>0</v>
          </cell>
        </row>
      </sheetData>
      <sheetData sheetId="2"/>
      <sheetData sheetId="3"/>
      <sheetData sheetId="4"/>
      <sheetData sheetId="5"/>
      <sheetData sheetId="6">
        <row r="2">
          <cell r="C2">
            <v>0.41666666666666669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34">
          <cell r="N34">
            <v>0</v>
          </cell>
        </row>
      </sheetData>
      <sheetData sheetId="15">
        <row r="3">
          <cell r="N3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K2" t="str">
            <v>Jan</v>
          </cell>
          <cell r="L2">
            <v>1</v>
          </cell>
        </row>
        <row r="3">
          <cell r="K3" t="str">
            <v>Feb</v>
          </cell>
          <cell r="L3">
            <v>2</v>
          </cell>
        </row>
        <row r="4">
          <cell r="K4" t="str">
            <v>Mar</v>
          </cell>
          <cell r="L4">
            <v>3</v>
          </cell>
        </row>
        <row r="5">
          <cell r="K5" t="str">
            <v>Apr</v>
          </cell>
          <cell r="L5">
            <v>4</v>
          </cell>
        </row>
        <row r="6">
          <cell r="K6" t="str">
            <v>May</v>
          </cell>
          <cell r="L6">
            <v>5</v>
          </cell>
        </row>
        <row r="7">
          <cell r="K7" t="str">
            <v>Jun</v>
          </cell>
          <cell r="L7">
            <v>6</v>
          </cell>
        </row>
        <row r="8">
          <cell r="K8" t="str">
            <v>Jul</v>
          </cell>
          <cell r="L8">
            <v>7</v>
          </cell>
        </row>
        <row r="9">
          <cell r="K9" t="str">
            <v>Aug</v>
          </cell>
          <cell r="L9">
            <v>8</v>
          </cell>
        </row>
        <row r="10">
          <cell r="K10" t="str">
            <v>Sep</v>
          </cell>
          <cell r="L10">
            <v>9</v>
          </cell>
        </row>
        <row r="11">
          <cell r="K11" t="str">
            <v>Oct</v>
          </cell>
          <cell r="L11">
            <v>10</v>
          </cell>
        </row>
        <row r="12">
          <cell r="K12" t="str">
            <v>Nov</v>
          </cell>
          <cell r="L12">
            <v>11</v>
          </cell>
        </row>
        <row r="13">
          <cell r="K13" t="str">
            <v>Dec</v>
          </cell>
          <cell r="L13">
            <v>12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ver"/>
      <sheetName val="Globecomm&gt;&gt;"/>
      <sheetName val="Benchmarking"/>
      <sheetName val="GCOM cases"/>
      <sheetName val="NBase.ConsolidatedP&amp;L"/>
      <sheetName val="Mgmt.QuarterlyFinancials"/>
      <sheetName val="PF RN FCF"/>
      <sheetName val="Side by side comparison"/>
      <sheetName val="Output&gt;&gt;"/>
      <sheetName val="GCOM FF (revised)"/>
      <sheetName val="GCOM FF"/>
      <sheetName val="Standalone&gt;&gt;"/>
      <sheetName val="Assumptions"/>
      <sheetName val="GCOM CY standalone"/>
      <sheetName val="Calendarization output"/>
      <sheetName val="GCOM standalone"/>
      <sheetName val="GCOM DCF - FY"/>
      <sheetName val="GCOM DCF - Sens"/>
      <sheetName val="GCOM FCF"/>
      <sheetName val="GCOM FY comparison"/>
      <sheetName val="GCOM comparison"/>
      <sheetName val="Valuation&gt;&gt;"/>
      <sheetName val="GCOM Premiums AVP"/>
      <sheetName val="GCOM AVP"/>
      <sheetName val="GCOM WACC"/>
      <sheetName val="GCOM DCF Acquisitions"/>
      <sheetName val="GCOM DCF FY"/>
      <sheetName val="GCOM DCF CY"/>
      <sheetName val="GCOM LBO output"/>
      <sheetName val="GCOM LBO"/>
      <sheetName val="Street price targets"/>
      <sheetName val="GCOM SOTP"/>
      <sheetName val="EPS AccDil"/>
      <sheetName val="Value math"/>
      <sheetName val="PV of NOLs"/>
      <sheetName val="M&amp;A projected stock price"/>
      <sheetName val="Projected stock price (single)"/>
      <sheetName val="Projected stock price (double)"/>
      <sheetName val="Indigo"/>
      <sheetName val="Indigo benchmarking"/>
      <sheetName val="Indigo cases"/>
      <sheetName val="EPS Acc_dil"/>
      <sheetName val="Value math_Indigo"/>
      <sheetName val="RigNet&gt;&gt;"/>
      <sheetName val="RNET Benchmarking"/>
      <sheetName val="RNET cases"/>
      <sheetName val="RNET Comparison"/>
      <sheetName val="RNET FCF"/>
      <sheetName val="RNET DCF"/>
      <sheetName val="RNET WACC"/>
      <sheetName val="RNET FF"/>
      <sheetName val="RN ProForma&gt;&gt;"/>
      <sheetName val="Trxn Assumptions"/>
      <sheetName val="Summary Output"/>
      <sheetName val="Analysis"/>
      <sheetName val="Proj. Stock Price"/>
      <sheetName val="Value creation"/>
      <sheetName val="Stock price trading analysis"/>
      <sheetName val="Contribution analysis"/>
      <sheetName val="From RigNet&gt;&gt;"/>
      <sheetName val="RigNet Model"/>
      <sheetName val="Page 1"/>
      <sheetName val="Page 2"/>
      <sheetName val="Page 3"/>
      <sheetName val="Page 4"/>
      <sheetName val="Page 5"/>
      <sheetName val="Page 6"/>
      <sheetName val="From company&gt;&gt;"/>
      <sheetName val="7.11.11 Base Plan&gt;&gt;"/>
      <sheetName val="NBase.P&amp;LGSI"/>
      <sheetName val="NBase.Consolidated Service P&amp;L"/>
      <sheetName val="NBase.P&amp;LElim"/>
      <sheetName val="NBase.P&amp;L comsource"/>
      <sheetName val="NBaseP&amp;Lnetwork servicesGNSCGSM"/>
      <sheetName val="NBase.P&amp;L Cachendo"/>
      <sheetName val="NBase.P&amp;L Mach6"/>
      <sheetName val="NBase.P&amp;L Telaurus"/>
      <sheetName val="NBase.P&amp;L C2C"/>
      <sheetName val="NBase.P&amp;L Evo"/>
      <sheetName val="NBase.ConsBalSheet"/>
      <sheetName val="NBase.BalSheetGSI"/>
      <sheetName val="NBase.BalSheetNetwork Services"/>
      <sheetName val="NBase.BalSheet Cachendo"/>
      <sheetName val="NBase.BalSheet Mach6"/>
      <sheetName val="NBase.BalSheet Telaurus"/>
      <sheetName val="NBase.BalSheet C2C"/>
      <sheetName val="NBase.BalSheet Evo"/>
      <sheetName val="NBase.BalSheet Comsource"/>
      <sheetName val="NBase.BalSheetElim"/>
      <sheetName val="NBase.ConsCashFlow"/>
      <sheetName val="NBase.CashFlowGSI"/>
      <sheetName val="NBase.CashFlowNetwork services"/>
      <sheetName val="NBase.CashFlow Cachendo"/>
      <sheetName val="NBase.CashFlow Mach6"/>
      <sheetName val="NBase.CashFlow Telaurus"/>
      <sheetName val="NBase.CashFlow C2C"/>
      <sheetName val="NBase.Cash Flow Evo"/>
      <sheetName val="NBase.Cash Flow Comsource"/>
      <sheetName val="NBase.CashFlow Elim"/>
      <sheetName val="NBase.Check"/>
      <sheetName val="6.20.11 Board Plan&gt;&gt;"/>
      <sheetName val="Board.ConsolidatedP&amp;L"/>
      <sheetName val="Board.P&amp;LGSI"/>
      <sheetName val="Board.Consolidated Service P&amp;L"/>
      <sheetName val="Board.P&amp;LElim"/>
      <sheetName val="Board.P&amp;L comsource"/>
      <sheetName val="Board.P&amp;LnetworkservicesGNSCGSM"/>
      <sheetName val="Board.P&amp;L Cachendo"/>
      <sheetName val="Board.P&amp;L Mach6"/>
      <sheetName val="Board.P&amp;L Telaurus"/>
      <sheetName val="Board.P&amp;L C2C"/>
      <sheetName val="Board.P&amp;L Evo"/>
      <sheetName val="Board.ConsBalSheet"/>
      <sheetName val="Board.BalSheetGSI"/>
      <sheetName val="Board.BalSheetNetwork Services"/>
      <sheetName val="Board.BalSheet Cachendo"/>
      <sheetName val="Board.BalSheet Mach6"/>
      <sheetName val="Board.BalSheet Telaurus"/>
      <sheetName val="Board.BalSheet C2C"/>
      <sheetName val="Board.BalSheet Evo"/>
      <sheetName val="Board.BalSheet Comsource"/>
      <sheetName val="Board.BalSheetElim"/>
      <sheetName val="Board.ConsCashFlow"/>
      <sheetName val="Board.CashFlowGSI"/>
      <sheetName val="Board.CashFlowNetwork services"/>
      <sheetName val="Board.CashFlow Cachendo"/>
      <sheetName val="Board.CashFlow Mach6"/>
      <sheetName val="Board.CashFlow Telaurus"/>
      <sheetName val="Board.CashFlow C2C"/>
      <sheetName val="Board.Cash Flow Evo"/>
      <sheetName val="Board.Cash Flow Comsource"/>
      <sheetName val="Board.CashFlow Elim"/>
      <sheetName val="Board.Check"/>
      <sheetName val="3.25.11 Base Plan ex NewCo"/>
      <sheetName val="ConsolidatedP&amp;L"/>
      <sheetName val="New.ConsolidatedP&amp;L"/>
      <sheetName val="New.P&amp;LGSI"/>
      <sheetName val="New.Consolidated Service P&amp;L"/>
      <sheetName val="New.P&amp;L newco"/>
      <sheetName val="3.25.11 Base Plan + NewCo"/>
      <sheetName val="NewCo.ConsolidatedP&amp;L"/>
      <sheetName val="NewCo.P&amp;LGSI"/>
      <sheetName val="NewCo.Consolidated Service P&amp;L"/>
      <sheetName val="NewCo.ConsBalSheet"/>
      <sheetName val="NewCo.ConsCashFlow"/>
      <sheetName val="1.12.11 Base Plan&gt;&gt;"/>
      <sheetName val="Base.ConsolidatedP&amp;L"/>
      <sheetName val="Base.P&amp;LGSI"/>
      <sheetName val="Base.Consolidated Service P&amp;L"/>
      <sheetName val="Base.ConsCashFlow"/>
      <sheetName val="1.12.11 Aggressive Plan&gt;&gt;"/>
      <sheetName val="Agg.ConsolidatedP&amp;L"/>
      <sheetName val="Agg.P&amp;LGSI"/>
      <sheetName val="Agg.Consolidated Service P&amp;L"/>
      <sheetName val="Mgmt projections to CMTL"/>
      <sheetName val="CONS 2011 FY"/>
      <sheetName val="BS GSI"/>
      <sheetName val="CF 10-13"/>
      <sheetName val="BS SCRS"/>
      <sheetName val="BS CONS"/>
      <sheetName val="Mgmt segment analysis"/>
      <sheetName val="P&amp;LGSI"/>
      <sheetName val="Consolidated Service P&amp;L"/>
      <sheetName val="ConsBalSheet"/>
      <sheetName val="ConsCashFlow"/>
      <sheetName val="Acquisition case"/>
      <sheetName val="Consolidated Acq P&amp;L"/>
      <sheetName val="P&amp;L A"/>
      <sheetName val="P&amp;L B"/>
      <sheetName val="P&amp;L C"/>
      <sheetName val="ConsBalSheet Acq"/>
      <sheetName val="BalSheet A"/>
      <sheetName val="BalSheet B"/>
      <sheetName val="BalSheet C"/>
      <sheetName val="Final Case 5.09.11&gt;&gt;"/>
      <sheetName val="notes"/>
      <sheetName val="Services Segment Output"/>
      <sheetName val="GSI Segment Output"/>
      <sheetName val="Consolidated Output"/>
      <sheetName val="Mgmt.ConsolidatedP&amp;L"/>
      <sheetName val="Mgmt.P&amp;LGSI"/>
      <sheetName val="Mgmt.Consolidated Service P&amp;L"/>
      <sheetName val="Mgmt.P&amp;LElim"/>
      <sheetName val="Mgmt.P&amp;L newco"/>
      <sheetName val="Mgmt.P&amp;Lnetwork servicesGNSCGSM"/>
      <sheetName val="Mgmt.P&amp;L Cachendo"/>
      <sheetName val="Mgmt.P&amp;L Mach6"/>
      <sheetName val="Mgmt.P&amp;L Telaurus"/>
      <sheetName val="Mgmt.P&amp;L C2C"/>
      <sheetName val="Mgmt.P&amp;L Evo"/>
      <sheetName val="Mgmt.ConsBalSheet"/>
      <sheetName val="Mgmt.BalSheetGSI"/>
      <sheetName val="Mgmt.BalSheetNetwork Services"/>
      <sheetName val="Mgmt.BalSheet Cachendo"/>
      <sheetName val="Mgmt.BalSheet Mach6"/>
      <sheetName val="Mgmt.BalSheet Telaurus"/>
      <sheetName val="Mgmt.BalSheet C2C"/>
      <sheetName val="Mgmt.BalSheet Evo"/>
      <sheetName val="Mgmt.BalSheet Newco"/>
      <sheetName val="Mgmt.BalSheetElim"/>
      <sheetName val="Mgmt.ConsCashFlow"/>
      <sheetName val="Mgmt.CashFlowGSI"/>
      <sheetName val="Mgmt.CashFlowNetwork services"/>
      <sheetName val="Mgmt.CashFlow Cachendo"/>
      <sheetName val="Mgmt.CashFlow Mach6"/>
      <sheetName val="Mgmt.CashFlow Telaurus"/>
      <sheetName val="Mgmt.CashFlow C2C"/>
      <sheetName val="Mgmt.Cash Flow Evo"/>
      <sheetName val="Mgmt.Cash Flow Newco"/>
      <sheetName val="Mgmt.CashFlow Elim"/>
      <sheetName val="Check"/>
      <sheetName val="Trxn comps med mean cals"/>
    </sheetNames>
    <sheetDataSet>
      <sheetData sheetId="0" refreshError="1"/>
      <sheetData sheetId="1">
        <row r="14">
          <cell r="G14">
            <v>4</v>
          </cell>
        </row>
      </sheetData>
      <sheetData sheetId="2" refreshError="1"/>
      <sheetData sheetId="3" refreshError="1"/>
      <sheetData sheetId="4">
        <row r="91">
          <cell r="K91">
            <v>22.000000000000004</v>
          </cell>
        </row>
      </sheetData>
      <sheetData sheetId="5" refreshError="1"/>
      <sheetData sheetId="6">
        <row r="40">
          <cell r="I40">
            <v>5.37746675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1">
          <cell r="J11">
            <v>349.6229740952773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267">
          <cell r="K267">
            <v>40.815068041095884</v>
          </cell>
        </row>
      </sheetData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5">
          <cell r="H35" t="str">
            <v>Yes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>
        <row r="21">
          <cell r="G21">
            <v>8.5774380477098937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48">
          <cell r="E48">
            <v>10.505089999999988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ap"/>
      <sheetName val="PrintMenu"/>
      <sheetName val="NetChange"/>
      <sheetName val="Q1Summ"/>
      <sheetName val="Q2Summ"/>
      <sheetName val="Q3Summ"/>
      <sheetName val="Q4Summ"/>
      <sheetName val="Total"/>
      <sheetName val="Flow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Dates"/>
      <sheetName val="InpG"/>
      <sheetName val="IRR sponsor"/>
      <sheetName val="RefG"/>
      <sheetName val="Calbase ecp"/>
      <sheetName val="Calbase op"/>
      <sheetName val="Calbase cal"/>
      <sheetName val="FinG ECP"/>
      <sheetName val="H1-1"/>
      <sheetName val="Fin op"/>
      <sheetName val="H1-2"/>
      <sheetName val="F1"/>
      <sheetName val="F2.1"/>
      <sheetName val="F2.2"/>
      <sheetName val="F2.3 (ECP)"/>
      <sheetName val="F2.3"/>
      <sheetName val="G1"/>
      <sheetName val="G 2"/>
      <sheetName val="G 3"/>
      <sheetName val="G.4"/>
      <sheetName val="G.5"/>
      <sheetName val="G.6"/>
      <sheetName val="G.7"/>
      <sheetName val="G.11.1"/>
      <sheetName val="G.11.2"/>
      <sheetName val="Modéco"/>
      <sheetName val="consumable"/>
      <sheetName val="Main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en and now"/>
      <sheetName val="Interlopers"/>
      <sheetName val="TEV"/>
      <sheetName val="Contribution backup"/>
      <sheetName val="Contribution output (2)"/>
      <sheetName val="Contribution output (3)"/>
      <sheetName val="Contribution output"/>
      <sheetName val="ER (10yr)"/>
      <sheetName val="Sheet9"/>
      <sheetName val="ER"/>
      <sheetName val="EBITDA multiple"/>
      <sheetName val="Share price"/>
      <sheetName val="AVP"/>
      <sheetName val="VMC defense"/>
      <sheetName val="MLM defense"/>
      <sheetName val="AVP (2)"/>
      <sheetName val="Credit ratings"/>
      <sheetName val="Value creation output (0%)"/>
      <sheetName val="Mountain ability to pay"/>
      <sheetName val="value creation (0%)"/>
      <sheetName val="Value creation output (20%)"/>
      <sheetName val="value creation (20%)"/>
      <sheetName val="Cycle average EPS estimation"/>
      <sheetName val="Consensus"/>
      <sheetName val="Consensus (4-6)"/>
      <sheetName val="Acc.dil (CFPS)"/>
      <sheetName val="Acc.dil (EPS) "/>
      <sheetName val="Acc-dil output"/>
      <sheetName val="Acc_dil output new"/>
      <sheetName val="Status quo"/>
      <sheetName val="Multiples"/>
      <sheetName val="comparison (2)"/>
      <sheetName val="Sheet3"/>
      <sheetName val="Sheet4"/>
      <sheetName val="Sheet5"/>
      <sheetName val="PF Capitalization"/>
      <sheetName val="PF cap - minority investment"/>
      <sheetName val="Aggregate quarries"/>
      <sheetName val="Analyst"/>
      <sheetName val="Research"/>
      <sheetName val="Shareholders"/>
      <sheetName val="Cross-holdings"/>
      <sheetName val="comparison"/>
      <sheetName val="comparison (3)"/>
      <sheetName val="comparison (4)"/>
      <sheetName val="Credit ratings (no adj)"/>
      <sheetName val="Fin profile"/>
      <sheetName val="Legacy sheets&gt;&gt;&gt;"/>
      <sheetName val="MLM"/>
      <sheetName val="VMC"/>
      <sheetName val="Sheet8"/>
      <sheetName val="PMO"/>
      <sheetName val="Acc_dil output"/>
      <sheetName val="KM"/>
    </sheetNames>
    <sheetDataSet>
      <sheetData sheetId="0"/>
      <sheetData sheetId="1"/>
      <sheetData sheetId="2">
        <row r="7">
          <cell r="C7">
            <v>1</v>
          </cell>
        </row>
        <row r="8">
          <cell r="C8">
            <v>40616</v>
          </cell>
        </row>
        <row r="9">
          <cell r="C9" t="str">
            <v>MLM</v>
          </cell>
          <cell r="H9" t="str">
            <v>VMC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s"/>
      <sheetName val="BS"/>
      <sheetName val="IS"/>
      <sheetName val="CF"/>
      <sheetName val="UnitCostsTotal"/>
      <sheetName val="UnitCostsSW"/>
      <sheetName val="UnitCostsEB"/>
      <sheetName val="CashDetails"/>
      <sheetName val="ISDetails"/>
      <sheetName val="Financing"/>
      <sheetName val="InventorySum"/>
      <sheetName val="InventoryRecycle"/>
      <sheetName val="InventoryMined"/>
      <sheetName val="InventorySW"/>
      <sheetName val="InventoryEB"/>
      <sheetName val="SumTotal"/>
      <sheetName val="SumRecycle"/>
      <sheetName val="SumSW"/>
      <sheetName val="SumEB"/>
      <sheetName val="SumCorp"/>
      <sheetName val="CostsSW"/>
      <sheetName val="CostsEB"/>
      <sheetName val="CostsCorp"/>
      <sheetName val="CapExSW"/>
      <sheetName val="CapExEB"/>
      <sheetName val="CapExCorp"/>
      <sheetName val="Sales"/>
      <sheetName val="Contracts"/>
      <sheetName val="OpsRecycle"/>
      <sheetName val="OpsTotal"/>
      <sheetName val="OpsSW"/>
      <sheetName val="OpsEB"/>
      <sheetName val="Errors"/>
      <sheetName val="Sensitivities"/>
      <sheetName val="Reference"/>
      <sheetName val="Scr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34" refreshError="1">
        <row r="32">
          <cell r="G32" t="str">
            <v>($000)</v>
          </cell>
        </row>
        <row r="35">
          <cell r="G35" t="str">
            <v>STILLWATER MINING COMPANY</v>
          </cell>
        </row>
        <row r="36">
          <cell r="G36" t="str">
            <v>PLANNING MODEL</v>
          </cell>
        </row>
      </sheetData>
      <sheetData sheetId="3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NDOUT"/>
      <sheetName val="CableLink"/>
      <sheetName val="Ezrow"/>
      <sheetName val="Disclaimer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"/>
      <sheetName val="Notes"/>
      <sheetName val="Control Panel"/>
      <sheetName val="SumH"/>
      <sheetName val="__FDSCACHE__"/>
      <sheetName val="Update"/>
      <sheetName val="ANSR"/>
      <sheetName val="CATP"/>
      <sheetName val="DTPI"/>
      <sheetName val="METZ"/>
      <sheetName val="SAPE"/>
      <sheetName val="TSCC"/>
      <sheetName val="WHIT"/>
      <sheetName val="Module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iningTheStreet"/>
      <sheetName val="Inputs"/>
      <sheetName val="S&amp;U and Opening BS"/>
      <sheetName val="IS"/>
      <sheetName val="BS and Cash Flow"/>
      <sheetName val="Ratios"/>
      <sheetName val="Returns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s"/>
      <sheetName val="CreditStats"/>
      <sheetName val="BS"/>
      <sheetName val="CF"/>
      <sheetName val="IS"/>
      <sheetName val="UnitCostsTotal"/>
      <sheetName val="UnitCostsSW"/>
      <sheetName val="UnitCostsEB"/>
      <sheetName val="CashDetails"/>
      <sheetName val="ISDetails"/>
      <sheetName val="Financing"/>
      <sheetName val="InventoryTotal"/>
      <sheetName val="InventorySW"/>
      <sheetName val="InventoryEB"/>
      <sheetName val="SumTotal"/>
      <sheetName val="SumSW"/>
      <sheetName val="SumEB"/>
      <sheetName val="SumCorp"/>
      <sheetName val="CostsSW"/>
      <sheetName val="CostsEB"/>
      <sheetName val="CostsCorp"/>
      <sheetName val="CapExSW"/>
      <sheetName val="CapExEB"/>
      <sheetName val="CapExCorp"/>
      <sheetName val="Sales"/>
      <sheetName val="Contracts"/>
      <sheetName val="OpsTotal"/>
      <sheetName val="OpsSW"/>
      <sheetName val="OpsEB"/>
      <sheetName val="Errors"/>
      <sheetName val="Sensitivities"/>
      <sheetName val="Reference"/>
      <sheetName val="Scr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5">
          <cell r="G25">
            <v>1000</v>
          </cell>
        </row>
      </sheetData>
      <sheetData sheetId="3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 Summ"/>
      <sheetName val="Summ"/>
      <sheetName val="TD Model"/>
      <sheetName val="Sheet2"/>
      <sheetName val="Financial Model"/>
      <sheetName val="Summary"/>
      <sheetName val="Op Model"/>
      <sheetName val="Detailed Operating Model"/>
      <sheetName val="Assets"/>
      <sheetName val="Amortization"/>
      <sheetName val="Downside"/>
      <sheetName val="Sheet1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ount1"/>
      <sheetName val="__FDSCACHE__"/>
      <sheetName val="Discount2"/>
    </sheetNames>
    <sheetDataSet>
      <sheetData sheetId="0">
        <row r="1">
          <cell r="A1" t="str">
            <v>Discount from July 1</v>
          </cell>
        </row>
        <row r="2">
          <cell r="E2" t="str">
            <v>Median</v>
          </cell>
        </row>
        <row r="3">
          <cell r="B3" t="str">
            <v>DATE</v>
          </cell>
          <cell r="C3">
            <v>39762</v>
          </cell>
          <cell r="D3">
            <v>39630</v>
          </cell>
          <cell r="E3">
            <v>-59.948717948717942</v>
          </cell>
          <cell r="F3" t="str">
            <v>Colors on graph must be changed manually!</v>
          </cell>
        </row>
        <row r="4">
          <cell r="B4" t="str">
            <v>Ticker</v>
          </cell>
          <cell r="C4" t="str">
            <v>Current Price</v>
          </cell>
          <cell r="E4" t="str">
            <v>Discount(%)</v>
          </cell>
        </row>
        <row r="5">
          <cell r="A5" t="str">
            <v>Weatherford</v>
          </cell>
          <cell r="B5" t="str">
            <v>WFT</v>
          </cell>
          <cell r="C5">
            <v>14.91</v>
          </cell>
          <cell r="D5">
            <v>48.2</v>
          </cell>
          <cell r="E5">
            <v>-69.06639004149379</v>
          </cell>
          <cell r="F5" t="str">
            <v>Big 5</v>
          </cell>
        </row>
        <row r="6">
          <cell r="A6" t="str">
            <v>Halliburton</v>
          </cell>
          <cell r="B6" t="str">
            <v>HAL</v>
          </cell>
          <cell r="C6">
            <v>19.3</v>
          </cell>
          <cell r="D6">
            <v>53.910000000000004</v>
          </cell>
          <cell r="E6">
            <v>-64.199591912446664</v>
          </cell>
          <cell r="F6" t="str">
            <v>Big 5</v>
          </cell>
        </row>
        <row r="7">
          <cell r="A7" t="str">
            <v>Smith Intl.</v>
          </cell>
          <cell r="B7" t="str">
            <v>SII</v>
          </cell>
          <cell r="C7">
            <v>31.52</v>
          </cell>
          <cell r="D7">
            <v>85.460000000000008</v>
          </cell>
          <cell r="E7">
            <v>-63.117247835244569</v>
          </cell>
          <cell r="F7" t="str">
            <v>Big 5</v>
          </cell>
        </row>
        <row r="8">
          <cell r="A8" t="str">
            <v>Baker Hughes</v>
          </cell>
          <cell r="B8" t="str">
            <v>BHI</v>
          </cell>
          <cell r="C8">
            <v>33.39</v>
          </cell>
          <cell r="D8">
            <v>88.570000000000007</v>
          </cell>
          <cell r="E8">
            <v>-62.301004854917018</v>
          </cell>
          <cell r="F8" t="str">
            <v>Big 5</v>
          </cell>
        </row>
        <row r="9">
          <cell r="A9" t="str">
            <v>Schlumberger</v>
          </cell>
          <cell r="B9" t="str">
            <v>SLB</v>
          </cell>
          <cell r="C9">
            <v>51.14</v>
          </cell>
          <cell r="D9">
            <v>109.86</v>
          </cell>
          <cell r="E9">
            <v>-53.449845257600579</v>
          </cell>
          <cell r="F9" t="str">
            <v>Big 5</v>
          </cell>
        </row>
        <row r="17">
          <cell r="A17" t="str">
            <v>Dril-Quip</v>
          </cell>
          <cell r="B17" t="str">
            <v>DRQ</v>
          </cell>
          <cell r="C17">
            <v>21.04</v>
          </cell>
          <cell r="D17">
            <v>62.690000000000005</v>
          </cell>
          <cell r="E17">
            <v>-66.438028393683197</v>
          </cell>
          <cell r="F17" t="str">
            <v>Subsea Capital Equipment</v>
          </cell>
        </row>
        <row r="18">
          <cell r="A18" t="str">
            <v>Cameron Intl</v>
          </cell>
          <cell r="B18" t="str">
            <v>CAM</v>
          </cell>
          <cell r="C18">
            <v>22.76</v>
          </cell>
          <cell r="D18">
            <v>57.67</v>
          </cell>
          <cell r="E18">
            <v>-60.53407317496098</v>
          </cell>
          <cell r="F18" t="str">
            <v>Subsea Capital Equipment</v>
          </cell>
        </row>
        <row r="19">
          <cell r="A19" t="str">
            <v>Wellstream</v>
          </cell>
          <cell r="B19" t="str">
            <v>WSM-GB</v>
          </cell>
          <cell r="C19">
            <v>5.665</v>
          </cell>
          <cell r="D19">
            <v>13.370000000000001</v>
          </cell>
          <cell r="E19">
            <v>-57.62902019446522</v>
          </cell>
          <cell r="F19" t="str">
            <v>Subsea Capital Equipment</v>
          </cell>
        </row>
        <row r="20">
          <cell r="A20" t="str">
            <v>Schoeller-Bleckmann</v>
          </cell>
          <cell r="B20" t="str">
            <v>SBO-AT</v>
          </cell>
          <cell r="C20">
            <v>29.6</v>
          </cell>
          <cell r="D20">
            <v>69.100000000000009</v>
          </cell>
          <cell r="E20">
            <v>-57.163531114327071</v>
          </cell>
          <cell r="F20" t="str">
            <v>Subsea Capital Equipment</v>
          </cell>
        </row>
        <row r="22">
          <cell r="A22" t="str">
            <v>Global Industries</v>
          </cell>
          <cell r="B22" t="str">
            <v>GLBL</v>
          </cell>
          <cell r="C22">
            <v>3.5</v>
          </cell>
          <cell r="D22">
            <v>17.5</v>
          </cell>
          <cell r="E22">
            <v>-80</v>
          </cell>
          <cell r="F22" t="str">
            <v>Offshore E&amp;C and IMR</v>
          </cell>
        </row>
        <row r="23">
          <cell r="A23" t="str">
            <v>Swiber</v>
          </cell>
          <cell r="B23" t="str">
            <v>AK3-SG</v>
          </cell>
          <cell r="C23">
            <v>0.71</v>
          </cell>
          <cell r="D23">
            <v>2.31</v>
          </cell>
          <cell r="E23">
            <v>-69.264069264069263</v>
          </cell>
          <cell r="F23" t="str">
            <v>Offshore E&amp;C and IMR</v>
          </cell>
        </row>
        <row r="24">
          <cell r="A24" t="str">
            <v>Technip</v>
          </cell>
          <cell r="B24" t="str">
            <v>TEC-FR</v>
          </cell>
          <cell r="C24">
            <v>23.43</v>
          </cell>
          <cell r="D24">
            <v>58.5</v>
          </cell>
          <cell r="E24">
            <v>-59.948717948717942</v>
          </cell>
          <cell r="F24" t="str">
            <v>Offshore E&amp;C and IMR</v>
          </cell>
        </row>
        <row r="25">
          <cell r="A25" t="str">
            <v>Acergy</v>
          </cell>
          <cell r="B25" t="str">
            <v>ACY-NO</v>
          </cell>
          <cell r="C25">
            <v>46.2</v>
          </cell>
          <cell r="D25">
            <v>111.5</v>
          </cell>
          <cell r="E25">
            <v>-58.56502242152466</v>
          </cell>
          <cell r="F25" t="str">
            <v>Offshore E&amp;C and IMR</v>
          </cell>
        </row>
        <row r="26">
          <cell r="A26" t="str">
            <v>Wood Group</v>
          </cell>
          <cell r="B26" t="str">
            <v>WG-GB</v>
          </cell>
          <cell r="C26">
            <v>2.39</v>
          </cell>
          <cell r="D26">
            <v>4.7575000000000003</v>
          </cell>
          <cell r="E26">
            <v>-49.763531266421438</v>
          </cell>
          <cell r="F26" t="str">
            <v>Offshore E&amp;C and IMR</v>
          </cell>
        </row>
        <row r="27">
          <cell r="A27" t="str">
            <v>Ramunia Holdings</v>
          </cell>
          <cell r="B27" t="str">
            <v>7206-MY</v>
          </cell>
          <cell r="C27">
            <v>1.4000000000000001</v>
          </cell>
          <cell r="D27">
            <v>1.5</v>
          </cell>
          <cell r="E27">
            <v>-6.6666666666666581</v>
          </cell>
          <cell r="F27" t="str">
            <v>Offshore E&amp;C and IMR</v>
          </cell>
        </row>
        <row r="29">
          <cell r="A29" t="str">
            <v>Sevan Marine</v>
          </cell>
          <cell r="B29" t="str">
            <v>SEVAN-NO</v>
          </cell>
          <cell r="C29">
            <v>12.93</v>
          </cell>
          <cell r="D29">
            <v>62.5</v>
          </cell>
          <cell r="E29">
            <v>-79.312000000000012</v>
          </cell>
          <cell r="F29" t="str">
            <v>Offshore Equipment Fabrication</v>
          </cell>
        </row>
        <row r="30">
          <cell r="A30" t="str">
            <v>Lamprell</v>
          </cell>
          <cell r="B30" t="str">
            <v>LAM-GB</v>
          </cell>
          <cell r="C30">
            <v>1.6</v>
          </cell>
          <cell r="D30">
            <v>5.5650000000000004</v>
          </cell>
          <cell r="E30">
            <v>-71.248876909254264</v>
          </cell>
          <cell r="F30" t="str">
            <v>Offshore Equipment Fabrication</v>
          </cell>
        </row>
        <row r="31">
          <cell r="A31" t="str">
            <v>Maritime Industrial Services</v>
          </cell>
          <cell r="B31" t="str">
            <v>MIS-NO</v>
          </cell>
          <cell r="C31">
            <v>12</v>
          </cell>
          <cell r="D31">
            <v>25</v>
          </cell>
          <cell r="E31">
            <v>-52</v>
          </cell>
          <cell r="F31" t="str">
            <v>Offshore Equipment Fabrication</v>
          </cell>
        </row>
        <row r="32">
          <cell r="A32" t="str">
            <v>SBM Offshore</v>
          </cell>
          <cell r="B32" t="str">
            <v>SBMO-NL</v>
          </cell>
          <cell r="C32">
            <v>14.15</v>
          </cell>
          <cell r="D32">
            <v>22.56</v>
          </cell>
          <cell r="E32">
            <v>-37.278368794326241</v>
          </cell>
          <cell r="F32" t="str">
            <v>Offshore Equipment Fabrication</v>
          </cell>
        </row>
        <row r="34">
          <cell r="A34" t="str">
            <v>Oceaneering</v>
          </cell>
          <cell r="B34" t="str">
            <v>OII</v>
          </cell>
          <cell r="C34">
            <v>27.740000000000002</v>
          </cell>
          <cell r="D34">
            <v>75.820000000000007</v>
          </cell>
          <cell r="E34">
            <v>-63.413347401740971</v>
          </cell>
          <cell r="F34" t="str">
            <v>Offshore Logistics / Support</v>
          </cell>
        </row>
        <row r="35">
          <cell r="A35" t="str">
            <v>Falcon Energy Group</v>
          </cell>
          <cell r="B35" t="str">
            <v>5FL-SG</v>
          </cell>
          <cell r="C35">
            <v>0.27</v>
          </cell>
          <cell r="D35">
            <v>0.63</v>
          </cell>
          <cell r="E35">
            <v>-57.142857142857139</v>
          </cell>
          <cell r="F35" t="str">
            <v>Offshore Logistics / Support</v>
          </cell>
        </row>
        <row r="36">
          <cell r="A36" t="str">
            <v>Subsea 7</v>
          </cell>
          <cell r="B36" t="str">
            <v>SUB-NO</v>
          </cell>
          <cell r="C36">
            <v>57.400000000000006</v>
          </cell>
          <cell r="D36">
            <v>130.25</v>
          </cell>
          <cell r="E36">
            <v>-55.930902111324379</v>
          </cell>
          <cell r="F36" t="str">
            <v>Offshore Logistics / Support</v>
          </cell>
        </row>
        <row r="37">
          <cell r="A37" t="str">
            <v>CH Offshore</v>
          </cell>
          <cell r="B37" t="str">
            <v>C13-SG</v>
          </cell>
          <cell r="C37">
            <v>0.32</v>
          </cell>
          <cell r="D37">
            <v>0.63</v>
          </cell>
          <cell r="E37">
            <v>-49.206349206349202</v>
          </cell>
          <cell r="F37" t="str">
            <v>Offshore Logistics / Support</v>
          </cell>
        </row>
        <row r="42">
          <cell r="E42" t="str">
            <v>Careful with the names.</v>
          </cell>
        </row>
        <row r="43">
          <cell r="E43" t="str">
            <v xml:space="preserve"> </v>
          </cell>
          <cell r="G43" t="str">
            <v>Average</v>
          </cell>
        </row>
        <row r="44">
          <cell r="G44" t="str">
            <v>Discount</v>
          </cell>
        </row>
        <row r="45">
          <cell r="A45">
            <v>5</v>
          </cell>
          <cell r="B45" t="str">
            <v>Big 5</v>
          </cell>
          <cell r="C45">
            <v>5</v>
          </cell>
          <cell r="E45" t="str">
            <v>Big 5</v>
          </cell>
          <cell r="G45">
            <v>-62.426815980340528</v>
          </cell>
        </row>
        <row r="46">
          <cell r="A46">
            <v>4</v>
          </cell>
          <cell r="B46" t="str">
            <v>Subsea Capital Equipment</v>
          </cell>
          <cell r="C46">
            <v>4</v>
          </cell>
          <cell r="E46" t="str">
            <v>Subsea Capital Equipment</v>
          </cell>
          <cell r="G46">
            <v>-60.441163219359119</v>
          </cell>
        </row>
        <row r="47">
          <cell r="A47">
            <v>6</v>
          </cell>
          <cell r="B47" t="str">
            <v>Offshore E&amp;C and IMR</v>
          </cell>
          <cell r="C47">
            <v>6</v>
          </cell>
          <cell r="E47" t="str">
            <v>Offshore E&amp;C and IMR</v>
          </cell>
          <cell r="G47">
            <v>-54.034667927899996</v>
          </cell>
        </row>
        <row r="48">
          <cell r="A48">
            <v>4</v>
          </cell>
          <cell r="B48" t="str">
            <v>Offshore Equipment Fabrication</v>
          </cell>
          <cell r="C48">
            <v>4</v>
          </cell>
          <cell r="E48" t="str">
            <v>Offshore Equipment Fabrication</v>
          </cell>
          <cell r="G48">
            <v>-59.959811425895126</v>
          </cell>
        </row>
        <row r="49">
          <cell r="A49">
            <v>4</v>
          </cell>
          <cell r="B49" t="str">
            <v>Offshore Logistics / Support</v>
          </cell>
          <cell r="C49">
            <v>4</v>
          </cell>
          <cell r="E49" t="str">
            <v>Offshore Logistics / Support</v>
          </cell>
          <cell r="G49">
            <v>-56.423363965567916</v>
          </cell>
        </row>
        <row r="50">
          <cell r="C50" t="b">
            <v>0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  <sheetName val="Hoja1"/>
      <sheetName val="BASE"/>
    </sheetNames>
    <sheetDataSet>
      <sheetData sheetId="0"/>
      <sheetData sheetId="1" refreshError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s"/>
      <sheetName val="BS"/>
      <sheetName val="IS"/>
      <sheetName val="CF"/>
      <sheetName val="UnitCostsTotal"/>
      <sheetName val="UnitCostsSW"/>
      <sheetName val="UnitCostsEB"/>
      <sheetName val="CashDetails"/>
      <sheetName val="ISDetails"/>
      <sheetName val="Financing"/>
      <sheetName val="InventorySum"/>
      <sheetName val="InventoryRecycle"/>
      <sheetName val="InventoryMined"/>
      <sheetName val="InventorySW"/>
      <sheetName val="InventoryEB"/>
      <sheetName val="SumTotal"/>
      <sheetName val="SumRecycle"/>
      <sheetName val="SumSW"/>
      <sheetName val="SumEB"/>
      <sheetName val="SumCorp"/>
      <sheetName val="CostsSW"/>
      <sheetName val="CostsEB"/>
      <sheetName val="CostsCorp"/>
      <sheetName val="CapExSW"/>
      <sheetName val="CapExEB"/>
      <sheetName val="CapExCorp"/>
      <sheetName val="Sales"/>
      <sheetName val="Contracts"/>
      <sheetName val="OpsRecycle"/>
      <sheetName val="OpsTotal"/>
      <sheetName val="OpsSW"/>
      <sheetName val="OpsEB"/>
      <sheetName val="Errors"/>
      <sheetName val="Sensitivities"/>
      <sheetName val="Reference"/>
      <sheetName val="Scr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23">
          <cell r="B23">
            <v>0.75</v>
          </cell>
        </row>
        <row r="24">
          <cell r="B24">
            <v>0.75</v>
          </cell>
        </row>
      </sheetData>
      <sheetData sheetId="34" refreshError="1">
        <row r="26">
          <cell r="G26">
            <v>8</v>
          </cell>
        </row>
      </sheetData>
      <sheetData sheetId="3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abama"/>
      <sheetName val="Arizona"/>
      <sheetName val="Arkansas"/>
      <sheetName val="N. California"/>
      <sheetName val="S. California"/>
      <sheetName val="Colorado"/>
      <sheetName val="Connecticut"/>
      <sheetName val="Delaware"/>
      <sheetName val="Dist. of Columbia"/>
      <sheetName val="Florida"/>
      <sheetName val="Georgia"/>
      <sheetName val="Hawaii"/>
      <sheetName val="Idaho"/>
      <sheetName val="Metro Chicago"/>
      <sheetName val="Illinois"/>
      <sheetName val="Indiana"/>
      <sheetName val="Iowa"/>
      <sheetName val="Kansas"/>
      <sheetName val="Kentucky"/>
      <sheetName val="Louisiana"/>
      <sheetName val="Maine"/>
      <sheetName val="Maryland"/>
      <sheetName val="Massachusetts"/>
      <sheetName val="Michigan"/>
      <sheetName val="Minnesota"/>
      <sheetName val="Mississippi"/>
      <sheetName val="Missouri"/>
      <sheetName val="Montana"/>
      <sheetName val="Nebraska"/>
      <sheetName val="Nevada"/>
      <sheetName val="New Hampshire"/>
      <sheetName val="New Jersey"/>
      <sheetName val="New Mexico"/>
      <sheetName val="Metro New York"/>
      <sheetName val="E. New York"/>
      <sheetName val="W. New York"/>
      <sheetName val="N. Carolina"/>
      <sheetName val="N. Dakota"/>
      <sheetName val="Ohio"/>
      <sheetName val="Oklahoma"/>
      <sheetName val="Oregon"/>
      <sheetName val="E. Pennsylvania"/>
      <sheetName val="W. Pennsylvania"/>
      <sheetName val="Rhode Island"/>
      <sheetName val="S. Carolina"/>
      <sheetName val="S. Dakota"/>
      <sheetName val="Tennessee"/>
      <sheetName val="N. Texas"/>
      <sheetName val="S. Texas"/>
      <sheetName val="Utah"/>
      <sheetName val="Vermont"/>
      <sheetName val="Virginia"/>
      <sheetName val="Washington"/>
      <sheetName val="W. Virginia"/>
      <sheetName val="Wisconsin"/>
      <sheetName val="Wyoming"/>
      <sheetName val="U.S.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  <sheetName val="US$"/>
      <sheetName val="Supuesto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vin2"/>
      <sheetName val="balance"/>
      <sheetName val="GYp"/>
      <sheetName val="GyPAc"/>
      <sheetName val="Patrim"/>
      <sheetName val="FLUJ"/>
      <sheetName val="mext"/>
      <sheetName val="CYB"/>
      <sheetName val="CXCC"/>
      <sheetName val="CXCC (2)"/>
      <sheetName val="CXCC (3)"/>
      <sheetName val="empvinc"/>
      <sheetName val="ocxc2"/>
      <sheetName val="Sheet2"/>
      <sheetName val="Sheet3"/>
      <sheetName val="imye"/>
      <sheetName val="empvin2 (2)"/>
      <sheetName val="cxpc"/>
      <sheetName val="ocxp"/>
      <sheetName val="DLP"/>
      <sheetName val="mvacc"/>
      <sheetName val="CAPITAL"/>
      <sheetName val="CDE"/>
      <sheetName val="GDA"/>
      <sheetName val="GDV"/>
      <sheetName val="INGFIN"/>
      <sheetName val="GASFIN"/>
      <sheetName val="DN"/>
      <sheetName val="imp renta"/>
      <sheetName val="IAR (4)"/>
      <sheetName val="IARyPD"/>
      <sheetName val="IARyPD (2)"/>
      <sheetName val="IARyPD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SHEET"/>
      <sheetName val="MAIN"/>
      <sheetName val="DIV INC"/>
      <sheetName val="DIV SUM"/>
      <sheetName val="ACQUISITIONS"/>
      <sheetName val="LBO Analysis"/>
      <sheetName val="DCF Data"/>
      <sheetName val="LTM"/>
      <sheetName val="CREDIT STATS"/>
      <sheetName val="DCF"/>
      <sheetName val="CAP_TABLE"/>
      <sheetName val="S&amp;U and Cap Table"/>
      <sheetName val="Fisumm"/>
      <sheetName val="EQ. IRR"/>
      <sheetName val="CAPEX &amp; DEPREC."/>
      <sheetName val="BalanceSheet"/>
      <sheetName val="TAXES"/>
      <sheetName val="SUMMARY"/>
      <sheetName val="Developer Notes"/>
      <sheetName val="Toggles"/>
      <sheetName val="Data"/>
      <sheetName val="dPrint"/>
      <sheetName val="DropZone"/>
      <sheetName val="mProcess"/>
      <sheetName val="mdPrint"/>
      <sheetName val="mlError"/>
      <sheetName val="mGlobals"/>
      <sheetName val="mMain"/>
      <sheetName val="mToggles"/>
      <sheetName val="mcFunctions"/>
      <sheetName val="mMi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vacc"/>
      <sheetName val="NOTA1"/>
      <sheetName val="NOTA1 (2)"/>
      <sheetName val="NOTA1 (3)"/>
      <sheetName val="NOTA1 (4)"/>
      <sheetName val="CONC"/>
      <sheetName val="adqudes"/>
      <sheetName val="adqudes (2)"/>
      <sheetName val="adqudes (3)"/>
      <sheetName val="balance"/>
      <sheetName val="GYp"/>
      <sheetName val="GYp (2)"/>
      <sheetName val="Patrim"/>
      <sheetName val="FLUJ"/>
      <sheetName val="mext"/>
      <sheetName val="Sheet2"/>
      <sheetName val="CYB"/>
      <sheetName val="valneg"/>
      <sheetName val="CXCC"/>
      <sheetName val="CXCC (2)"/>
      <sheetName val="CXCC (3)"/>
      <sheetName val="empvinc"/>
      <sheetName val="empvin2"/>
      <sheetName val="ocxc"/>
      <sheetName val="ocxc2"/>
      <sheetName val="EXIST"/>
      <sheetName val="EXIST (2)"/>
      <sheetName val="GPXA"/>
      <sheetName val="inverenval"/>
      <sheetName val="Sheet1"/>
      <sheetName val="imye"/>
      <sheetName val="ACTINT"/>
      <sheetName val="OTROACT"/>
      <sheetName val="SOBRPRS"/>
      <sheetName val="cxpc"/>
      <sheetName val="cxpc (2)"/>
      <sheetName val="ocxp"/>
      <sheetName val="PROVISIONES"/>
      <sheetName val="DEUDA A LARGO"/>
      <sheetName val="DL PLAZO 1"/>
      <sheetName val="DL PLAZO 1 (2)"/>
      <sheetName val="DL PLAZO 1 (3)"/>
      <sheetName val="DL PLAZO 1 (4)"/>
      <sheetName val="DL PLAZO 1 (5)"/>
      <sheetName val="DL PLAZO 1 (6)"/>
      <sheetName val="DL PLAZO 1 (7)"/>
      <sheetName val="CAP"/>
      <sheetName val="mvacc (3)"/>
      <sheetName val="CAPITAL"/>
      <sheetName val="mvacc (2)"/>
      <sheetName val="CDV"/>
      <sheetName val="GDA"/>
      <sheetName val="GDV"/>
      <sheetName val="INGFIN"/>
      <sheetName val="GASFIN"/>
      <sheetName val="pdlt"/>
      <sheetName val="IAR"/>
      <sheetName val="IAR (7)"/>
      <sheetName val="IAR (8)"/>
      <sheetName val="IAR (2)"/>
      <sheetName val="pdlt (2)"/>
      <sheetName val="IAR (3)"/>
      <sheetName val="IAR (4)"/>
      <sheetName val="IAR (5)"/>
      <sheetName val="IAR (6)"/>
      <sheetName val="IARyPD"/>
      <sheetName val="IARyPD (2)"/>
      <sheetName val="IARyPD (3)"/>
      <sheetName val="consti"/>
      <sheetName val="uxa (7)"/>
      <sheetName val="uxa (5)"/>
      <sheetName val="uxa (4)"/>
      <sheetName val="uxa (3)"/>
      <sheetName val="uxa"/>
      <sheetName val="uxa (2)"/>
      <sheetName val="uxa (6)"/>
      <sheetName val="ixs"/>
      <sheetName val="ixs (2)"/>
      <sheetName val="ARROPE"/>
      <sheetName val="ARROPE (2)"/>
      <sheetName val="ARROPE (3)"/>
      <sheetName val="CONCI"/>
      <sheetName val="CONCI (2)"/>
      <sheetName val="CONCI1"/>
      <sheetName val="Sheet1 (2)"/>
      <sheetName val="CONCI (3)"/>
      <sheetName val="Sheet1 (3)"/>
      <sheetName val="Sheet6"/>
      <sheetName val="edif"/>
      <sheetName val="INTEREMIN"/>
      <sheetName val="divnet"/>
    </sheetNames>
    <sheetDataSet>
      <sheetData sheetId="0" refreshError="1">
        <row r="1">
          <cell r="B1">
            <v>2005</v>
          </cell>
          <cell r="D1">
            <v>2004</v>
          </cell>
        </row>
        <row r="2">
          <cell r="B2" t="str">
            <v>Cantidad de acciones</v>
          </cell>
        </row>
        <row r="3">
          <cell r="A3" t="str">
            <v>En circulación al inicio del año</v>
          </cell>
        </row>
        <row r="4">
          <cell r="A4" t="str">
            <v>Emitidas por:</v>
          </cell>
        </row>
        <row r="5">
          <cell r="A5" t="str">
            <v xml:space="preserve">Reexpresión de la cuenta acciones de inversión en </v>
          </cell>
        </row>
        <row r="6">
          <cell r="A6" t="str">
            <v xml:space="preserve">  el 2003 y 2004</v>
          </cell>
        </row>
        <row r="7">
          <cell r="A7" t="str">
            <v>Capitalización de resultados acumulados</v>
          </cell>
        </row>
        <row r="8">
          <cell r="A8" t="str">
            <v>Acciones en tesorería</v>
          </cell>
        </row>
        <row r="10">
          <cell r="A10" t="str">
            <v>En circulación al fin del año</v>
          </cell>
          <cell r="B10">
            <v>0</v>
          </cell>
          <cell r="D1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Q2Brand"/>
      <sheetName val="Q3Brand"/>
      <sheetName val="Q4Brand"/>
      <sheetName val="2006"/>
      <sheetName val="LBO"/>
      <sheetName val="Income Sta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GEON5"/>
      <sheetName val="Menu"/>
    </sheetNames>
    <sheetDataSet>
      <sheetData sheetId="0" refreshError="1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GL"/>
      <sheetName val="Estimate"/>
      <sheetName val="LTC 5YR"/>
      <sheetName val="WC 5YR"/>
      <sheetName val="Cover"/>
      <sheetName val="Comparison"/>
      <sheetName val="IS"/>
      <sheetName val="BS"/>
      <sheetName val="FCF"/>
      <sheetName val="SOTP"/>
      <sheetName val="Consolidated Val"/>
      <sheetName val="AVP"/>
      <sheetName val="Acc-Dil"/>
      <sheetName val="Acc-Dil (2)"/>
      <sheetName val="ABC valuation"/>
      <sheetName val="LBO"/>
      <sheetName val="LBO (2)"/>
      <sheetName val="LBO output"/>
      <sheetName val="LBO output (debt)"/>
      <sheetName val="DCF output"/>
      <sheetName val="Op metrics"/>
      <sheetName val="PF financials"/>
      <sheetName val="PF metrics"/>
      <sheetName val="IS output"/>
      <sheetName val="BS output"/>
      <sheetName val="Betas"/>
      <sheetName val="WACC analysis"/>
      <sheetName val="PIGEON5"/>
      <sheetName val="Offer value"/>
      <sheetName val="Control"/>
      <sheetName val="Deltek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C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otball Field"/>
      <sheetName val="Sheet1"/>
      <sheetName val="GP VALUATION_1"/>
      <sheetName val="GP VALUATION_2"/>
      <sheetName val="IDR_15 CAP"/>
      <sheetName val="IDR_50 CAP"/>
      <sheetName val="IDR_RESET"/>
      <sheetName val="15-50 IDR CAP"/>
      <sheetName val="Reset Forward"/>
      <sheetName val="Reset Methodology I"/>
      <sheetName val="CAP DCF"/>
      <sheetName val="Chart"/>
      <sheetName val="IDR 15 CAP CHART"/>
      <sheetName val="Standalone"/>
      <sheetName val="ACC_DIL"/>
      <sheetName val="IDR_BUY-IN"/>
      <sheetName val="SPLIT DIVERGENCE"/>
      <sheetName val="Forecast Output"/>
      <sheetName val="__FDSCACHE__"/>
    </sheetNames>
    <sheetDataSet>
      <sheetData sheetId="0">
        <row r="2">
          <cell r="B2" t="str">
            <v>GP Valuation - Football Field</v>
          </cell>
        </row>
        <row r="4">
          <cell r="H4" t="str">
            <v>Implied Ind. Multiple</v>
          </cell>
        </row>
        <row r="5">
          <cell r="C5" t="str">
            <v>Low</v>
          </cell>
          <cell r="D5" t="str">
            <v>Midpoint</v>
          </cell>
          <cell r="E5" t="str">
            <v>High</v>
          </cell>
          <cell r="G5" t="str">
            <v xml:space="preserve">Indicative </v>
          </cell>
          <cell r="H5" t="str">
            <v>Low</v>
          </cell>
          <cell r="I5" t="str">
            <v>High</v>
          </cell>
        </row>
        <row r="6">
          <cell r="B6" t="str">
            <v>DCF
Analysis</v>
          </cell>
          <cell r="C6">
            <v>1250</v>
          </cell>
          <cell r="D6">
            <v>250</v>
          </cell>
          <cell r="E6">
            <v>1500</v>
          </cell>
          <cell r="G6">
            <v>56.255230763281318</v>
          </cell>
          <cell r="H6">
            <v>22.220155939985847</v>
          </cell>
          <cell r="I6">
            <v>26.664187127983016</v>
          </cell>
        </row>
        <row r="7">
          <cell r="B7" t="str">
            <v>Precedent GP
Transactions</v>
          </cell>
          <cell r="C7">
            <v>1000</v>
          </cell>
          <cell r="D7">
            <v>300</v>
          </cell>
          <cell r="E7">
            <v>1300</v>
          </cell>
          <cell r="G7">
            <v>56.255230763281318</v>
          </cell>
          <cell r="H7">
            <v>17.776124751988679</v>
          </cell>
          <cell r="I7">
            <v>23.108962177585283</v>
          </cell>
        </row>
        <row r="8">
          <cell r="B8" t="str">
            <v>Public GP
Comparables</v>
          </cell>
          <cell r="C8">
            <v>900</v>
          </cell>
          <cell r="D8">
            <v>400</v>
          </cell>
          <cell r="E8">
            <v>1300</v>
          </cell>
          <cell r="G8">
            <v>56.255230763281318</v>
          </cell>
          <cell r="H8">
            <v>15.99851227678981</v>
          </cell>
          <cell r="I8">
            <v>23.108962177585283</v>
          </cell>
        </row>
      </sheetData>
      <sheetData sheetId="1" refreshError="1"/>
      <sheetData sheetId="2">
        <row r="2">
          <cell r="B2" t="str">
            <v>GP Valuation - Multiples</v>
          </cell>
          <cell r="F2" t="str">
            <v>NRP</v>
          </cell>
        </row>
        <row r="3">
          <cell r="F3" t="str">
            <v>NRP.xls!</v>
          </cell>
        </row>
        <row r="5">
          <cell r="B5" t="str">
            <v>NRP Price:</v>
          </cell>
          <cell r="C5">
            <v>25.060000000000002</v>
          </cell>
          <cell r="E5" t="str">
            <v>ROUND TO</v>
          </cell>
        </row>
        <row r="6">
          <cell r="B6" t="str">
            <v>Price Date:</v>
          </cell>
          <cell r="C6">
            <v>40393</v>
          </cell>
          <cell r="E6">
            <v>5</v>
          </cell>
        </row>
        <row r="8">
          <cell r="B8" t="str">
            <v>Public GP Comparables (1)</v>
          </cell>
        </row>
        <row r="9">
          <cell r="E9" t="str">
            <v>Multiple Range</v>
          </cell>
          <cell r="H9" t="str">
            <v>Value Range</v>
          </cell>
        </row>
        <row r="10">
          <cell r="B10" t="str">
            <v>GP Cash Flow</v>
          </cell>
          <cell r="C10" t="str">
            <v>Metric</v>
          </cell>
          <cell r="E10" t="str">
            <v>Median</v>
          </cell>
          <cell r="F10" t="str">
            <v>High</v>
          </cell>
          <cell r="H10" t="str">
            <v>Median</v>
          </cell>
          <cell r="I10" t="str">
            <v>High</v>
          </cell>
        </row>
        <row r="12">
          <cell r="B12" t="str">
            <v>Indicative</v>
          </cell>
          <cell r="C12">
            <v>56.255230763281318</v>
          </cell>
          <cell r="E12">
            <v>16</v>
          </cell>
          <cell r="F12">
            <v>22</v>
          </cell>
          <cell r="H12">
            <v>900.08369221250109</v>
          </cell>
          <cell r="I12">
            <v>1237.615076792189</v>
          </cell>
        </row>
        <row r="13">
          <cell r="B13" t="str">
            <v>2010E</v>
          </cell>
          <cell r="C13">
            <v>56.255230763281318</v>
          </cell>
          <cell r="E13">
            <v>16</v>
          </cell>
          <cell r="F13">
            <v>22</v>
          </cell>
          <cell r="H13">
            <v>900.08369221250109</v>
          </cell>
          <cell r="I13">
            <v>1237.615076792189</v>
          </cell>
        </row>
        <row r="14">
          <cell r="B14" t="str">
            <v>2011E</v>
          </cell>
          <cell r="C14">
            <v>81.424695003281315</v>
          </cell>
          <cell r="E14">
            <v>14</v>
          </cell>
          <cell r="F14">
            <v>20</v>
          </cell>
          <cell r="H14">
            <v>1139.9457300459385</v>
          </cell>
          <cell r="I14">
            <v>1628.4939000656263</v>
          </cell>
        </row>
        <row r="17">
          <cell r="E17" t="str">
            <v>Selected Value Range</v>
          </cell>
          <cell r="H17">
            <v>900</v>
          </cell>
          <cell r="I17">
            <v>1300</v>
          </cell>
        </row>
        <row r="18">
          <cell r="E18" t="str">
            <v>Implied Indicative Multiple</v>
          </cell>
          <cell r="H18">
            <v>15.99851227678981</v>
          </cell>
          <cell r="I18">
            <v>23.108962177585283</v>
          </cell>
          <cell r="K18">
            <v>19.553737227187547</v>
          </cell>
        </row>
        <row r="19">
          <cell r="E19" t="str">
            <v>2010E</v>
          </cell>
          <cell r="H19">
            <v>15.99851227678981</v>
          </cell>
          <cell r="I19">
            <v>23.108962177585283</v>
          </cell>
          <cell r="K19">
            <v>19.553737227187547</v>
          </cell>
        </row>
        <row r="20">
          <cell r="E20" t="str">
            <v>2011E</v>
          </cell>
          <cell r="H20">
            <v>11.053157766986184</v>
          </cell>
          <cell r="I20">
            <v>15.965672330091154</v>
          </cell>
          <cell r="K20">
            <v>13.509415048538669</v>
          </cell>
        </row>
        <row r="21">
          <cell r="B21" t="str">
            <v>2012E</v>
          </cell>
          <cell r="C21">
            <v>99.931654003281309</v>
          </cell>
          <cell r="E21">
            <v>12</v>
          </cell>
          <cell r="F21">
            <v>18</v>
          </cell>
          <cell r="H21">
            <v>1199.1798480393757</v>
          </cell>
          <cell r="I21">
            <v>1798.7697720590636</v>
          </cell>
        </row>
        <row r="23">
          <cell r="B23" t="str">
            <v>Precedent GP Transactions (1)</v>
          </cell>
        </row>
        <row r="24">
          <cell r="E24" t="str">
            <v>Multiple Range</v>
          </cell>
          <cell r="H24" t="str">
            <v>Value Range</v>
          </cell>
        </row>
        <row r="25">
          <cell r="B25" t="str">
            <v>GP Cash Flow</v>
          </cell>
          <cell r="C25" t="str">
            <v>Metric</v>
          </cell>
          <cell r="E25" t="str">
            <v>Median</v>
          </cell>
          <cell r="F25" t="str">
            <v>High</v>
          </cell>
          <cell r="H25" t="str">
            <v>Median</v>
          </cell>
          <cell r="I25" t="str">
            <v>High</v>
          </cell>
        </row>
        <row r="27">
          <cell r="B27" t="str">
            <v>Indicative</v>
          </cell>
          <cell r="C27">
            <v>56.255230763281318</v>
          </cell>
          <cell r="E27">
            <v>18</v>
          </cell>
          <cell r="F27">
            <v>22</v>
          </cell>
          <cell r="H27">
            <v>1012.5941537390637</v>
          </cell>
          <cell r="I27">
            <v>1237.615076792189</v>
          </cell>
        </row>
        <row r="28">
          <cell r="B28" t="str">
            <v>2010E</v>
          </cell>
          <cell r="C28">
            <v>56.255230763281318</v>
          </cell>
          <cell r="E28">
            <v>18</v>
          </cell>
          <cell r="F28">
            <v>22</v>
          </cell>
          <cell r="H28">
            <v>1012.5941537390637</v>
          </cell>
          <cell r="I28">
            <v>1237.615076792189</v>
          </cell>
        </row>
        <row r="29">
          <cell r="B29" t="str">
            <v>2011E</v>
          </cell>
          <cell r="C29">
            <v>81.424695003281315</v>
          </cell>
          <cell r="E29">
            <v>16</v>
          </cell>
          <cell r="F29">
            <v>20</v>
          </cell>
          <cell r="H29">
            <v>1302.795120052501</v>
          </cell>
          <cell r="I29">
            <v>1628.4939000656263</v>
          </cell>
        </row>
        <row r="32">
          <cell r="E32" t="str">
            <v>Selected Value Range</v>
          </cell>
          <cell r="H32">
            <v>1000</v>
          </cell>
          <cell r="I32">
            <v>1300</v>
          </cell>
        </row>
        <row r="33">
          <cell r="E33" t="str">
            <v>Implied Indicative Multiple</v>
          </cell>
          <cell r="H33">
            <v>17.776124751988679</v>
          </cell>
          <cell r="I33">
            <v>23.108962177585283</v>
          </cell>
        </row>
        <row r="34">
          <cell r="E34" t="str">
            <v>2010E</v>
          </cell>
          <cell r="H34">
            <v>17.776124751988679</v>
          </cell>
          <cell r="I34">
            <v>23.108962177585283</v>
          </cell>
        </row>
        <row r="35">
          <cell r="E35" t="str">
            <v>2011E</v>
          </cell>
          <cell r="H35">
            <v>12.281286407762426</v>
          </cell>
          <cell r="I35">
            <v>15.965672330091154</v>
          </cell>
        </row>
        <row r="37">
          <cell r="B37" t="str">
            <v>Discounted Cash Flow Analysis (2)</v>
          </cell>
        </row>
        <row r="38">
          <cell r="E38" t="str">
            <v>Implied Multiple Range</v>
          </cell>
          <cell r="H38" t="str">
            <v>Value Range</v>
          </cell>
        </row>
        <row r="39">
          <cell r="B39" t="str">
            <v>GP Cash Flow</v>
          </cell>
          <cell r="C39" t="str">
            <v>Metric</v>
          </cell>
          <cell r="E39" t="str">
            <v>Median</v>
          </cell>
          <cell r="F39" t="str">
            <v>High</v>
          </cell>
          <cell r="H39" t="str">
            <v>Median</v>
          </cell>
          <cell r="I39" t="str">
            <v>High</v>
          </cell>
        </row>
        <row r="41">
          <cell r="B41" t="str">
            <v>Indicative</v>
          </cell>
          <cell r="C41">
            <v>56.255230763281318</v>
          </cell>
          <cell r="E41">
            <v>24.806288249181883</v>
          </cell>
          <cell r="F41">
            <v>33.741619201030829</v>
          </cell>
          <cell r="H41">
            <v>1395.4834698382006</v>
          </cell>
          <cell r="I41">
            <v>1898.142574480753</v>
          </cell>
        </row>
        <row r="44">
          <cell r="B44" t="str">
            <v>Selected Valuation Range (3)</v>
          </cell>
          <cell r="H44">
            <v>1050</v>
          </cell>
          <cell r="I44">
            <v>1450</v>
          </cell>
        </row>
        <row r="46">
          <cell r="H46" t="str">
            <v>Value Range</v>
          </cell>
        </row>
        <row r="47">
          <cell r="B47" t="str">
            <v>Weighted Average Selection of Valuation Range</v>
          </cell>
          <cell r="H47" t="str">
            <v>Median</v>
          </cell>
          <cell r="I47" t="str">
            <v>High</v>
          </cell>
        </row>
        <row r="48">
          <cell r="B48" t="str">
            <v>Public GP Comparables (1)</v>
          </cell>
          <cell r="H48">
            <v>900</v>
          </cell>
          <cell r="I48">
            <v>1300</v>
          </cell>
          <cell r="J48">
            <v>50</v>
          </cell>
        </row>
        <row r="49">
          <cell r="B49" t="str">
            <v>Precedent GP Transactions (1)</v>
          </cell>
          <cell r="H49">
            <v>1000</v>
          </cell>
          <cell r="I49">
            <v>1300</v>
          </cell>
          <cell r="J49">
            <v>25</v>
          </cell>
        </row>
        <row r="50">
          <cell r="B50" t="str">
            <v>Discounted Cash Flow Analysis (2)</v>
          </cell>
          <cell r="H50">
            <v>1395.4834698382006</v>
          </cell>
          <cell r="I50">
            <v>1898.142574480753</v>
          </cell>
          <cell r="J50">
            <v>25</v>
          </cell>
        </row>
        <row r="51">
          <cell r="B51" t="str">
            <v>Selected Valuation Range (3)</v>
          </cell>
          <cell r="H51">
            <v>1050</v>
          </cell>
          <cell r="I51">
            <v>1450</v>
          </cell>
        </row>
        <row r="53">
          <cell r="B53" t="str">
            <v>NRP Price:</v>
          </cell>
          <cell r="H53">
            <v>25.060000000000002</v>
          </cell>
          <cell r="I53">
            <v>25.060000000000002</v>
          </cell>
        </row>
        <row r="55">
          <cell r="B55" t="str">
            <v>Average EVEP Unit Issuance (mm):</v>
          </cell>
          <cell r="H55">
            <v>41.899441340782118</v>
          </cell>
          <cell r="I55">
            <v>57.861133280127689</v>
          </cell>
        </row>
        <row r="57">
          <cell r="B57" t="str">
            <v>NRP Unit Issuance:</v>
          </cell>
          <cell r="C57">
            <v>49.880287310454904</v>
          </cell>
        </row>
      </sheetData>
      <sheetData sheetId="3">
        <row r="2">
          <cell r="B2" t="str">
            <v>NRP DCF Waterfall</v>
          </cell>
        </row>
        <row r="4">
          <cell r="B4" t="str">
            <v>TICKER</v>
          </cell>
          <cell r="C4" t="str">
            <v>NRP</v>
          </cell>
        </row>
        <row r="5">
          <cell r="B5" t="str">
            <v>COMP</v>
          </cell>
          <cell r="C5" t="str">
            <v>NRP.xls!</v>
          </cell>
        </row>
        <row r="7">
          <cell r="D7" t="str">
            <v>Distribution</v>
          </cell>
          <cell r="F7" t="str">
            <v>Allocation</v>
          </cell>
        </row>
        <row r="8">
          <cell r="B8" t="str">
            <v>Split Structure</v>
          </cell>
          <cell r="D8" t="str">
            <v>Quarterly</v>
          </cell>
          <cell r="E8" t="str">
            <v>Annual</v>
          </cell>
          <cell r="F8" t="str">
            <v>LP</v>
          </cell>
          <cell r="G8" t="str">
            <v>GP</v>
          </cell>
        </row>
        <row r="9">
          <cell r="B9" t="str">
            <v xml:space="preserve">Minimum Quarterly Distribution </v>
          </cell>
          <cell r="D9">
            <v>0.25624999999999998</v>
          </cell>
          <cell r="E9">
            <v>1.0249999999999999</v>
          </cell>
          <cell r="F9">
            <v>98</v>
          </cell>
          <cell r="G9">
            <v>2</v>
          </cell>
        </row>
        <row r="10">
          <cell r="B10" t="str">
            <v>First Target Distribution</v>
          </cell>
          <cell r="C10" t="str">
            <v>up to</v>
          </cell>
          <cell r="D10">
            <v>0.28125</v>
          </cell>
          <cell r="E10">
            <v>1.125</v>
          </cell>
          <cell r="F10">
            <v>98</v>
          </cell>
          <cell r="G10">
            <v>2</v>
          </cell>
        </row>
        <row r="11">
          <cell r="B11" t="str">
            <v>Second Target Distribution</v>
          </cell>
          <cell r="C11" t="str">
            <v>up to</v>
          </cell>
          <cell r="D11">
            <v>0.33124999999999999</v>
          </cell>
          <cell r="E11">
            <v>1.325</v>
          </cell>
          <cell r="F11">
            <v>85</v>
          </cell>
          <cell r="G11">
            <v>15</v>
          </cell>
        </row>
        <row r="12">
          <cell r="B12" t="str">
            <v>Third Target Distribution</v>
          </cell>
          <cell r="C12" t="str">
            <v>up to</v>
          </cell>
          <cell r="D12">
            <v>0.38124999999999998</v>
          </cell>
          <cell r="E12">
            <v>1.5249999999999999</v>
          </cell>
          <cell r="F12">
            <v>75</v>
          </cell>
          <cell r="G12">
            <v>25</v>
          </cell>
        </row>
        <row r="13">
          <cell r="B13" t="str">
            <v>Fourth Target Distribution</v>
          </cell>
          <cell r="C13" t="str">
            <v>up to</v>
          </cell>
          <cell r="D13">
            <v>0.38124999999999998</v>
          </cell>
          <cell r="E13">
            <v>1.5249999999999999</v>
          </cell>
          <cell r="F13">
            <v>50</v>
          </cell>
          <cell r="G13">
            <v>50</v>
          </cell>
        </row>
        <row r="14">
          <cell r="B14" t="str">
            <v>Fifth Target Distribution</v>
          </cell>
          <cell r="C14" t="str">
            <v>up to</v>
          </cell>
          <cell r="D14">
            <v>0.38124999999999998</v>
          </cell>
          <cell r="E14">
            <v>1.5249999999999999</v>
          </cell>
          <cell r="F14">
            <v>50</v>
          </cell>
          <cell r="G14">
            <v>50</v>
          </cell>
        </row>
        <row r="15">
          <cell r="B15" t="str">
            <v>Thereafter</v>
          </cell>
          <cell r="C15" t="str">
            <v>Above</v>
          </cell>
          <cell r="D15">
            <v>0.38124999999999998</v>
          </cell>
          <cell r="E15">
            <v>1.5249999999999999</v>
          </cell>
          <cell r="F15">
            <v>50</v>
          </cell>
          <cell r="G15">
            <v>50</v>
          </cell>
        </row>
        <row r="18">
          <cell r="D18" t="str">
            <v>Projected Fiscal Year Ended December 31,</v>
          </cell>
        </row>
        <row r="19">
          <cell r="B19" t="str">
            <v>(Dollars in millions, except per unit data)</v>
          </cell>
          <cell r="D19" t="str">
            <v>Indicative</v>
          </cell>
          <cell r="E19">
            <v>2010</v>
          </cell>
          <cell r="F19">
            <v>2011</v>
          </cell>
          <cell r="G19">
            <v>2012</v>
          </cell>
          <cell r="H19">
            <v>2013</v>
          </cell>
          <cell r="I19">
            <v>2014</v>
          </cell>
          <cell r="J19" t="str">
            <v>TV</v>
          </cell>
        </row>
        <row r="20">
          <cell r="B20" t="str">
            <v>EBITDA</v>
          </cell>
          <cell r="D20" t="str">
            <v>--</v>
          </cell>
          <cell r="E20" t="str">
            <v>--</v>
          </cell>
          <cell r="F20" t="str">
            <v>--</v>
          </cell>
          <cell r="G20" t="str">
            <v>--</v>
          </cell>
          <cell r="H20" t="str">
            <v>--</v>
          </cell>
          <cell r="I20" t="str">
            <v>--</v>
          </cell>
        </row>
        <row r="21">
          <cell r="B21" t="str">
            <v>Less: Interest Expense, net</v>
          </cell>
          <cell r="D21" t="str">
            <v>--</v>
          </cell>
          <cell r="E21" t="str">
            <v>--</v>
          </cell>
          <cell r="F21" t="str">
            <v>--</v>
          </cell>
          <cell r="G21" t="str">
            <v>--</v>
          </cell>
          <cell r="H21" t="str">
            <v>--</v>
          </cell>
          <cell r="I21" t="str">
            <v>--</v>
          </cell>
        </row>
        <row r="22">
          <cell r="B22" t="str">
            <v>Less: Maintenance Capex</v>
          </cell>
          <cell r="D22" t="str">
            <v>--</v>
          </cell>
          <cell r="E22" t="str">
            <v>--</v>
          </cell>
          <cell r="F22" t="str">
            <v>--</v>
          </cell>
          <cell r="G22" t="str">
            <v>--</v>
          </cell>
          <cell r="H22" t="str">
            <v>--</v>
          </cell>
          <cell r="I22" t="str">
            <v>--</v>
          </cell>
        </row>
        <row r="23">
          <cell r="B23" t="str">
            <v>Other</v>
          </cell>
          <cell r="D23" t="str">
            <v>--</v>
          </cell>
          <cell r="E23" t="str">
            <v>--</v>
          </cell>
          <cell r="F23" t="str">
            <v>--</v>
          </cell>
          <cell r="G23" t="str">
            <v>--</v>
          </cell>
          <cell r="H23" t="str">
            <v>--</v>
          </cell>
          <cell r="I23" t="str">
            <v>--</v>
          </cell>
        </row>
        <row r="24">
          <cell r="B24" t="str">
            <v>Total Distributable Cash Flow</v>
          </cell>
          <cell r="D24">
            <v>172.92428521862507</v>
          </cell>
          <cell r="E24">
            <v>172.92428521862507</v>
          </cell>
          <cell r="F24">
            <v>266.49428500328133</v>
          </cell>
          <cell r="G24">
            <v>303.50820300328132</v>
          </cell>
          <cell r="H24">
            <v>340.52212100328131</v>
          </cell>
          <cell r="I24">
            <v>377.5360390032813</v>
          </cell>
          <cell r="J24" t="str">
            <v>--</v>
          </cell>
        </row>
        <row r="25">
          <cell r="B25" t="str">
            <v>Total DCF Growth Rate</v>
          </cell>
          <cell r="D25" t="str">
            <v>--</v>
          </cell>
          <cell r="E25">
            <v>0</v>
          </cell>
          <cell r="F25">
            <v>54.110386905088205</v>
          </cell>
          <cell r="G25">
            <v>13.889197661234732</v>
          </cell>
          <cell r="H25">
            <v>12.195360004684886</v>
          </cell>
          <cell r="I25">
            <v>10.869754332243019</v>
          </cell>
          <cell r="J25" t="str">
            <v>--</v>
          </cell>
        </row>
        <row r="26">
          <cell r="B26" t="str">
            <v>Total Coverage</v>
          </cell>
          <cell r="D26">
            <v>0.8</v>
          </cell>
          <cell r="E26">
            <v>0.8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 t="str">
            <v>--</v>
          </cell>
        </row>
        <row r="27">
          <cell r="B27" t="str">
            <v>LP Units outstanding</v>
          </cell>
          <cell r="D27">
            <v>74.027835999999994</v>
          </cell>
          <cell r="E27">
            <v>74.027835999999994</v>
          </cell>
          <cell r="F27">
            <v>74.027835999999994</v>
          </cell>
          <cell r="G27">
            <v>74.027835999999994</v>
          </cell>
          <cell r="H27">
            <v>74.027835999999994</v>
          </cell>
          <cell r="I27">
            <v>74.027835999999994</v>
          </cell>
          <cell r="J27" t="str">
            <v>--</v>
          </cell>
        </row>
        <row r="30">
          <cell r="B30" t="str">
            <v xml:space="preserve">Minimum Quarterly Distribution </v>
          </cell>
          <cell r="D30">
            <v>1.0249999999999999</v>
          </cell>
          <cell r="E30">
            <v>1.0249999999999999</v>
          </cell>
          <cell r="F30">
            <v>1.0249999999999999</v>
          </cell>
          <cell r="G30">
            <v>1.0249999999999999</v>
          </cell>
          <cell r="H30">
            <v>1.0249999999999999</v>
          </cell>
          <cell r="I30">
            <v>1.0249999999999999</v>
          </cell>
        </row>
        <row r="31">
          <cell r="B31" t="str">
            <v>LP</v>
          </cell>
          <cell r="D31">
            <v>75.878531899999984</v>
          </cell>
          <cell r="E31">
            <v>75.878531899999984</v>
          </cell>
          <cell r="F31">
            <v>75.878531899999984</v>
          </cell>
          <cell r="G31">
            <v>75.878531899999984</v>
          </cell>
          <cell r="H31">
            <v>75.878531899999984</v>
          </cell>
          <cell r="I31">
            <v>75.878531899999984</v>
          </cell>
        </row>
        <row r="32">
          <cell r="B32" t="str">
            <v>GP</v>
          </cell>
          <cell r="D32">
            <v>1.5485414673469364</v>
          </cell>
          <cell r="E32">
            <v>1.5485414673469364</v>
          </cell>
          <cell r="F32">
            <v>1.5485414673469364</v>
          </cell>
          <cell r="G32">
            <v>1.5485414673469364</v>
          </cell>
          <cell r="H32">
            <v>1.5485414673469364</v>
          </cell>
          <cell r="I32">
            <v>1.5485414673469364</v>
          </cell>
        </row>
        <row r="33">
          <cell r="B33" t="str">
            <v>Total</v>
          </cell>
          <cell r="D33">
            <v>77.427073367346921</v>
          </cell>
          <cell r="E33">
            <v>77.427073367346921</v>
          </cell>
          <cell r="F33">
            <v>77.427073367346921</v>
          </cell>
          <cell r="G33">
            <v>77.427073367346921</v>
          </cell>
          <cell r="H33">
            <v>77.427073367346921</v>
          </cell>
          <cell r="I33">
            <v>77.427073367346921</v>
          </cell>
        </row>
        <row r="34">
          <cell r="B34" t="str">
            <v>Excess Cash Flow</v>
          </cell>
          <cell r="D34">
            <v>95.497211851278152</v>
          </cell>
          <cell r="E34">
            <v>95.497211851278152</v>
          </cell>
          <cell r="F34">
            <v>189.06721163593443</v>
          </cell>
          <cell r="G34">
            <v>226.08112963593442</v>
          </cell>
          <cell r="H34">
            <v>263.09504763593441</v>
          </cell>
          <cell r="I34">
            <v>300.1089656359344</v>
          </cell>
        </row>
        <row r="37">
          <cell r="B37" t="str">
            <v>First Target Distribution</v>
          </cell>
          <cell r="D37">
            <v>1.125</v>
          </cell>
          <cell r="E37">
            <v>1.125</v>
          </cell>
          <cell r="F37">
            <v>1.125</v>
          </cell>
          <cell r="G37">
            <v>1.125</v>
          </cell>
          <cell r="H37">
            <v>1.125</v>
          </cell>
          <cell r="I37">
            <v>1.125</v>
          </cell>
        </row>
        <row r="38">
          <cell r="B38" t="str">
            <v>Available to Common Units</v>
          </cell>
          <cell r="D38">
            <v>7.4027836000000056</v>
          </cell>
          <cell r="E38">
            <v>7.4027836000000056</v>
          </cell>
          <cell r="F38">
            <v>7.4027836000000056</v>
          </cell>
          <cell r="G38">
            <v>7.4027836000000056</v>
          </cell>
          <cell r="H38">
            <v>7.4027836000000056</v>
          </cell>
          <cell r="I38">
            <v>7.4027836000000056</v>
          </cell>
        </row>
        <row r="39">
          <cell r="B39" t="str">
            <v>Available to General Partner</v>
          </cell>
          <cell r="D39">
            <v>0.15107721632653082</v>
          </cell>
          <cell r="E39">
            <v>0.15107721632653082</v>
          </cell>
          <cell r="F39">
            <v>0.15107721632653082</v>
          </cell>
          <cell r="G39">
            <v>0.15107721632653082</v>
          </cell>
          <cell r="H39">
            <v>0.15107721632653082</v>
          </cell>
          <cell r="I39">
            <v>0.15107721632653082</v>
          </cell>
        </row>
        <row r="40">
          <cell r="B40" t="str">
            <v>Total</v>
          </cell>
          <cell r="D40">
            <v>7.5538608163265364</v>
          </cell>
          <cell r="E40">
            <v>7.5538608163265364</v>
          </cell>
          <cell r="F40">
            <v>7.5538608163265364</v>
          </cell>
          <cell r="G40">
            <v>7.5538608163265364</v>
          </cell>
          <cell r="H40">
            <v>7.5538608163265364</v>
          </cell>
          <cell r="I40">
            <v>7.5538608163265364</v>
          </cell>
        </row>
        <row r="41">
          <cell r="B41" t="str">
            <v>Remaining Excess Cash Flow</v>
          </cell>
          <cell r="D41">
            <v>87.943351034951618</v>
          </cell>
          <cell r="E41">
            <v>87.943351034951618</v>
          </cell>
          <cell r="F41">
            <v>181.51335081960789</v>
          </cell>
          <cell r="G41">
            <v>218.52726881960788</v>
          </cell>
          <cell r="H41">
            <v>255.54118681960787</v>
          </cell>
          <cell r="I41">
            <v>292.55510481960783</v>
          </cell>
        </row>
        <row r="44">
          <cell r="B44" t="str">
            <v>Second Target Distribution</v>
          </cell>
          <cell r="D44">
            <v>1.325</v>
          </cell>
          <cell r="E44">
            <v>1.325</v>
          </cell>
          <cell r="F44">
            <v>1.325</v>
          </cell>
          <cell r="G44">
            <v>1.325</v>
          </cell>
          <cell r="H44">
            <v>1.325</v>
          </cell>
          <cell r="I44">
            <v>1.325</v>
          </cell>
        </row>
        <row r="45">
          <cell r="B45" t="str">
            <v>Available to Common Units</v>
          </cell>
          <cell r="D45">
            <v>14.805567199999995</v>
          </cell>
          <cell r="E45">
            <v>14.805567199999995</v>
          </cell>
          <cell r="F45">
            <v>14.805567199999995</v>
          </cell>
          <cell r="G45">
            <v>14.805567199999995</v>
          </cell>
          <cell r="H45">
            <v>14.805567199999995</v>
          </cell>
          <cell r="I45">
            <v>14.805567199999995</v>
          </cell>
        </row>
        <row r="46">
          <cell r="B46" t="str">
            <v>Available to General Partner</v>
          </cell>
          <cell r="D46">
            <v>2.612747152941175</v>
          </cell>
          <cell r="E46">
            <v>2.612747152941175</v>
          </cell>
          <cell r="F46">
            <v>2.612747152941175</v>
          </cell>
          <cell r="G46">
            <v>2.612747152941175</v>
          </cell>
          <cell r="H46">
            <v>2.612747152941175</v>
          </cell>
          <cell r="I46">
            <v>2.612747152941175</v>
          </cell>
        </row>
        <row r="47">
          <cell r="B47" t="str">
            <v>Total</v>
          </cell>
          <cell r="D47">
            <v>17.41831435294117</v>
          </cell>
          <cell r="E47">
            <v>17.41831435294117</v>
          </cell>
          <cell r="F47">
            <v>17.41831435294117</v>
          </cell>
          <cell r="G47">
            <v>17.41831435294117</v>
          </cell>
          <cell r="H47">
            <v>17.41831435294117</v>
          </cell>
          <cell r="I47">
            <v>17.41831435294117</v>
          </cell>
        </row>
        <row r="48">
          <cell r="B48" t="str">
            <v>Remaining Excess Cash Flow</v>
          </cell>
          <cell r="D48">
            <v>70.525036682010452</v>
          </cell>
          <cell r="E48">
            <v>70.525036682010452</v>
          </cell>
          <cell r="F48">
            <v>164.09503646666673</v>
          </cell>
          <cell r="G48">
            <v>201.10895446666672</v>
          </cell>
          <cell r="H48">
            <v>238.12287246666671</v>
          </cell>
          <cell r="I48">
            <v>275.13679046666664</v>
          </cell>
        </row>
        <row r="51">
          <cell r="B51" t="str">
            <v>Third Target Distribution</v>
          </cell>
          <cell r="D51">
            <v>1.5249999999999999</v>
          </cell>
          <cell r="E51">
            <v>1.5249999999999999</v>
          </cell>
          <cell r="F51">
            <v>1.5249999999999999</v>
          </cell>
          <cell r="G51">
            <v>1.5249999999999999</v>
          </cell>
          <cell r="H51">
            <v>1.5249999999999999</v>
          </cell>
          <cell r="I51">
            <v>1.5249999999999999</v>
          </cell>
        </row>
        <row r="52">
          <cell r="B52" t="str">
            <v>Available to Common Units</v>
          </cell>
          <cell r="D52">
            <v>14.805567199999995</v>
          </cell>
          <cell r="E52">
            <v>14.805567199999995</v>
          </cell>
          <cell r="F52">
            <v>14.805567199999995</v>
          </cell>
          <cell r="G52">
            <v>14.805567199999995</v>
          </cell>
          <cell r="H52">
            <v>14.805567199999995</v>
          </cell>
          <cell r="I52">
            <v>14.805567199999995</v>
          </cell>
        </row>
        <row r="53">
          <cell r="B53" t="str">
            <v>Available to General Partner</v>
          </cell>
          <cell r="D53">
            <v>4.9351890666666662</v>
          </cell>
          <cell r="E53">
            <v>4.9351890666666662</v>
          </cell>
          <cell r="F53">
            <v>4.9351890666666662</v>
          </cell>
          <cell r="G53">
            <v>4.9351890666666662</v>
          </cell>
          <cell r="H53">
            <v>4.9351890666666662</v>
          </cell>
          <cell r="I53">
            <v>4.9351890666666662</v>
          </cell>
        </row>
        <row r="54">
          <cell r="B54" t="str">
            <v>Total</v>
          </cell>
          <cell r="D54">
            <v>19.740756266666661</v>
          </cell>
          <cell r="E54">
            <v>19.740756266666661</v>
          </cell>
          <cell r="F54">
            <v>19.740756266666661</v>
          </cell>
          <cell r="G54">
            <v>19.740756266666661</v>
          </cell>
          <cell r="H54">
            <v>19.740756266666661</v>
          </cell>
          <cell r="I54">
            <v>19.740756266666661</v>
          </cell>
        </row>
        <row r="55">
          <cell r="B55" t="str">
            <v>Remaining Excess Cash Flow</v>
          </cell>
          <cell r="D55">
            <v>50.784280415343787</v>
          </cell>
          <cell r="E55">
            <v>50.784280415343787</v>
          </cell>
          <cell r="F55">
            <v>144.35428020000006</v>
          </cell>
          <cell r="G55">
            <v>181.36819820000005</v>
          </cell>
          <cell r="H55">
            <v>218.38211620000004</v>
          </cell>
          <cell r="I55">
            <v>255.39603419999997</v>
          </cell>
        </row>
        <row r="58">
          <cell r="B58" t="str">
            <v>Fourth Target Distribution</v>
          </cell>
          <cell r="D58">
            <v>1.5249999999999999</v>
          </cell>
          <cell r="E58">
            <v>1.5249999999999999</v>
          </cell>
          <cell r="F58">
            <v>1.5249999999999999</v>
          </cell>
          <cell r="G58">
            <v>1.5249999999999999</v>
          </cell>
          <cell r="H58">
            <v>1.5249999999999999</v>
          </cell>
          <cell r="I58">
            <v>1.5249999999999999</v>
          </cell>
        </row>
        <row r="59">
          <cell r="B59" t="str">
            <v>Available to Common Units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Available to General Partner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B61" t="str">
            <v>Total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Remaining Excess Cash Flow</v>
          </cell>
          <cell r="D62">
            <v>50.784280415343787</v>
          </cell>
          <cell r="E62">
            <v>50.784280415343787</v>
          </cell>
          <cell r="F62">
            <v>144.35428020000006</v>
          </cell>
          <cell r="G62">
            <v>181.36819820000005</v>
          </cell>
          <cell r="H62">
            <v>218.38211620000004</v>
          </cell>
          <cell r="I62">
            <v>255.39603419999997</v>
          </cell>
        </row>
        <row r="65">
          <cell r="B65" t="str">
            <v>Fifth Target Distribution</v>
          </cell>
          <cell r="D65">
            <v>1.5249999999999999</v>
          </cell>
          <cell r="E65">
            <v>1.5249999999999999</v>
          </cell>
          <cell r="F65">
            <v>1.5249999999999999</v>
          </cell>
          <cell r="G65">
            <v>1.5249999999999999</v>
          </cell>
          <cell r="H65">
            <v>1.5249999999999999</v>
          </cell>
          <cell r="I65">
            <v>1.5249999999999999</v>
          </cell>
        </row>
        <row r="66">
          <cell r="B66" t="str">
            <v>Available to Common Units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Available to General Partner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Total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Remaining Excess Cash Flow</v>
          </cell>
          <cell r="D69">
            <v>50.784280415343787</v>
          </cell>
          <cell r="E69">
            <v>50.784280415343787</v>
          </cell>
          <cell r="F69">
            <v>144.35428020000006</v>
          </cell>
          <cell r="G69">
            <v>181.36819820000005</v>
          </cell>
          <cell r="H69">
            <v>218.38211620000004</v>
          </cell>
          <cell r="I69">
            <v>255.39603419999997</v>
          </cell>
        </row>
        <row r="72">
          <cell r="B72" t="str">
            <v>Thereafter</v>
          </cell>
          <cell r="D72">
            <v>1.5249999999999999</v>
          </cell>
          <cell r="E72">
            <v>1.5249999999999999</v>
          </cell>
          <cell r="F72">
            <v>1.5249999999999999</v>
          </cell>
          <cell r="G72">
            <v>1.5249999999999999</v>
          </cell>
          <cell r="H72">
            <v>1.5249999999999999</v>
          </cell>
          <cell r="I72">
            <v>1.5249999999999999</v>
          </cell>
        </row>
        <row r="73">
          <cell r="B73" t="str">
            <v>Available to Common Units</v>
          </cell>
          <cell r="D73">
            <v>25.39214020767189</v>
          </cell>
          <cell r="E73">
            <v>25.39214020767189</v>
          </cell>
          <cell r="F73">
            <v>72.177140100000031</v>
          </cell>
          <cell r="G73">
            <v>90.684099100000026</v>
          </cell>
          <cell r="H73">
            <v>109.19105810000002</v>
          </cell>
          <cell r="I73">
            <v>127.69801709999997</v>
          </cell>
        </row>
        <row r="74">
          <cell r="B74" t="str">
            <v>Available to General Partner</v>
          </cell>
          <cell r="D74">
            <v>25.39214020767189</v>
          </cell>
          <cell r="E74">
            <v>25.39214020767189</v>
          </cell>
          <cell r="F74">
            <v>72.177140100000031</v>
          </cell>
          <cell r="G74">
            <v>90.684099100000026</v>
          </cell>
          <cell r="H74">
            <v>109.19105810000002</v>
          </cell>
          <cell r="I74">
            <v>127.69801709999997</v>
          </cell>
        </row>
        <row r="75">
          <cell r="B75" t="str">
            <v>Total</v>
          </cell>
          <cell r="D75">
            <v>50.78428041534378</v>
          </cell>
          <cell r="E75">
            <v>50.78428041534378</v>
          </cell>
          <cell r="F75">
            <v>144.35428020000006</v>
          </cell>
          <cell r="G75">
            <v>181.36819820000005</v>
          </cell>
          <cell r="H75">
            <v>218.38211620000004</v>
          </cell>
          <cell r="I75">
            <v>255.39603419999995</v>
          </cell>
        </row>
        <row r="76">
          <cell r="B76" t="str">
            <v>Remaining Excess Cash Flow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9">
          <cell r="B79" t="str">
            <v>Available DCF for LP unitholders</v>
          </cell>
          <cell r="D79">
            <v>138.28459010767187</v>
          </cell>
          <cell r="E79">
            <v>138.28459010767187</v>
          </cell>
          <cell r="F79">
            <v>185.06959000000001</v>
          </cell>
          <cell r="G79">
            <v>203.576549</v>
          </cell>
          <cell r="H79">
            <v>222.08350799999999</v>
          </cell>
          <cell r="I79">
            <v>240.59046699999996</v>
          </cell>
          <cell r="J79" t="str">
            <v>--</v>
          </cell>
        </row>
        <row r="80">
          <cell r="B80" t="str">
            <v>Available DCF for GP</v>
          </cell>
          <cell r="D80">
            <v>34.639695110953198</v>
          </cell>
          <cell r="E80">
            <v>34.639695110953198</v>
          </cell>
          <cell r="F80">
            <v>81.424695003281343</v>
          </cell>
          <cell r="G80">
            <v>99.931654003281338</v>
          </cell>
          <cell r="H80">
            <v>118.43861300328133</v>
          </cell>
          <cell r="I80">
            <v>136.94557200328128</v>
          </cell>
          <cell r="J80" t="str">
            <v>--</v>
          </cell>
        </row>
        <row r="81">
          <cell r="B81" t="str">
            <v>Total DCF</v>
          </cell>
          <cell r="D81">
            <v>172.92428521862507</v>
          </cell>
          <cell r="E81">
            <v>172.92428521862507</v>
          </cell>
          <cell r="F81">
            <v>266.49428500328133</v>
          </cell>
          <cell r="G81">
            <v>303.50820300328132</v>
          </cell>
          <cell r="H81">
            <v>340.52212100328131</v>
          </cell>
          <cell r="I81">
            <v>377.53603900328125</v>
          </cell>
        </row>
        <row r="82">
          <cell r="B82" t="str">
            <v>Percent to General Partner</v>
          </cell>
          <cell r="D82">
            <v>20.031712183837485</v>
          </cell>
          <cell r="E82">
            <v>20.031712183837485</v>
          </cell>
          <cell r="F82">
            <v>30.55401169382629</v>
          </cell>
          <cell r="G82">
            <v>32.925519974233097</v>
          </cell>
          <cell r="H82">
            <v>34.78147400654187</v>
          </cell>
          <cell r="I82">
            <v>36.27350977268982</v>
          </cell>
          <cell r="J82" t="str">
            <v>--</v>
          </cell>
        </row>
        <row r="84">
          <cell r="B84" t="str">
            <v>DCF per LP Unit</v>
          </cell>
          <cell r="D84">
            <v>1.87</v>
          </cell>
          <cell r="E84">
            <v>1.87</v>
          </cell>
          <cell r="F84">
            <v>2.5</v>
          </cell>
          <cell r="G84">
            <v>2.75</v>
          </cell>
          <cell r="H84">
            <v>3</v>
          </cell>
          <cell r="I84">
            <v>3.25</v>
          </cell>
          <cell r="J84" t="str">
            <v>--</v>
          </cell>
        </row>
        <row r="85">
          <cell r="B85" t="str">
            <v>DCF per Implied GP Unit</v>
          </cell>
          <cell r="D85">
            <v>0.31207837580792308</v>
          </cell>
          <cell r="E85">
            <v>0.31207837580792308</v>
          </cell>
          <cell r="F85">
            <v>0.58508373847372042</v>
          </cell>
          <cell r="G85">
            <v>0.68117228314542411</v>
          </cell>
          <cell r="H85">
            <v>0.7741748099190624</v>
          </cell>
          <cell r="I85">
            <v>0.86509041234709327</v>
          </cell>
          <cell r="J85" t="str">
            <v>--</v>
          </cell>
        </row>
        <row r="87">
          <cell r="B87" t="str">
            <v>Distributable Cash Flow Level</v>
          </cell>
          <cell r="D87" t="str">
            <v>Thereafter</v>
          </cell>
          <cell r="E87" t="str">
            <v xml:space="preserve">Thereafter </v>
          </cell>
          <cell r="F87" t="str">
            <v xml:space="preserve">Thereafter </v>
          </cell>
          <cell r="G87" t="str">
            <v xml:space="preserve">Thereafter </v>
          </cell>
          <cell r="H87" t="str">
            <v xml:space="preserve">Thereafter </v>
          </cell>
          <cell r="I87" t="str">
            <v xml:space="preserve">Thereafter </v>
          </cell>
        </row>
        <row r="89">
          <cell r="B89" t="str">
            <v>CHECK 1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1">
          <cell r="A91" t="str">
            <v>x</v>
          </cell>
          <cell r="B91" t="str">
            <v>NRP Distribution Waterfall</v>
          </cell>
        </row>
        <row r="92">
          <cell r="E92" t="str">
            <v>dist_t1</v>
          </cell>
          <cell r="F92" t="str">
            <v>dist_t2</v>
          </cell>
          <cell r="G92" t="str">
            <v>dist_t3</v>
          </cell>
          <cell r="H92" t="str">
            <v>dist_t4</v>
          </cell>
          <cell r="I92" t="str">
            <v>dist_t5</v>
          </cell>
        </row>
        <row r="94">
          <cell r="D94" t="str">
            <v>Projected Fiscal Year Ended December 31,</v>
          </cell>
        </row>
        <row r="95">
          <cell r="B95" t="str">
            <v>(Dollars in millions, except per unit data)</v>
          </cell>
          <cell r="D95">
            <v>2010</v>
          </cell>
          <cell r="E95">
            <v>2010</v>
          </cell>
          <cell r="F95">
            <v>2011</v>
          </cell>
          <cell r="G95">
            <v>2012</v>
          </cell>
          <cell r="H95">
            <v>2013</v>
          </cell>
          <cell r="I95">
            <v>2014</v>
          </cell>
        </row>
        <row r="97">
          <cell r="B97" t="str">
            <v>Distribution per LP Unit</v>
          </cell>
          <cell r="D97">
            <v>2.16</v>
          </cell>
          <cell r="E97">
            <v>2.16</v>
          </cell>
          <cell r="F97">
            <v>2.5</v>
          </cell>
          <cell r="G97">
            <v>2.75</v>
          </cell>
          <cell r="H97">
            <v>3</v>
          </cell>
          <cell r="I97">
            <v>3.25</v>
          </cell>
          <cell r="J97" t="str">
            <v>--</v>
          </cell>
        </row>
        <row r="98">
          <cell r="B98" t="str">
            <v>Weighted Average LP Units Outstanding</v>
          </cell>
          <cell r="D98">
            <v>74.027835999999994</v>
          </cell>
          <cell r="E98">
            <v>74.027835999999994</v>
          </cell>
          <cell r="F98">
            <v>74.027835999999994</v>
          </cell>
          <cell r="G98">
            <v>74.027835999999994</v>
          </cell>
          <cell r="H98">
            <v>74.027835999999994</v>
          </cell>
          <cell r="I98">
            <v>74.027835999999994</v>
          </cell>
        </row>
        <row r="99">
          <cell r="B99" t="str">
            <v>Total Distribution to LP Units</v>
          </cell>
          <cell r="D99">
            <v>159.90012576000001</v>
          </cell>
          <cell r="E99">
            <v>159.90012576000001</v>
          </cell>
          <cell r="F99">
            <v>185.06958999999998</v>
          </cell>
          <cell r="G99">
            <v>203.57654899999997</v>
          </cell>
          <cell r="H99">
            <v>222.08350799999999</v>
          </cell>
          <cell r="I99">
            <v>240.59046699999999</v>
          </cell>
        </row>
        <row r="101">
          <cell r="B101" t="str">
            <v>MQD</v>
          </cell>
        </row>
        <row r="102">
          <cell r="B102" t="str">
            <v>LP Unit Distributions</v>
          </cell>
          <cell r="D102">
            <v>75.878531899999984</v>
          </cell>
          <cell r="E102">
            <v>75.878531899999984</v>
          </cell>
          <cell r="F102">
            <v>75.878531899999984</v>
          </cell>
          <cell r="G102">
            <v>75.878531899999984</v>
          </cell>
          <cell r="H102">
            <v>75.878531899999984</v>
          </cell>
          <cell r="I102">
            <v>75.878531899999984</v>
          </cell>
        </row>
        <row r="103">
          <cell r="B103" t="str">
            <v>General Partner Distributions</v>
          </cell>
          <cell r="D103">
            <v>1.5485414673469364</v>
          </cell>
          <cell r="E103">
            <v>1.5485414673469364</v>
          </cell>
          <cell r="F103">
            <v>1.5485414673469364</v>
          </cell>
          <cell r="G103">
            <v>1.5485414673469364</v>
          </cell>
          <cell r="H103">
            <v>1.5485414673469364</v>
          </cell>
          <cell r="I103">
            <v>1.5485414673469364</v>
          </cell>
        </row>
        <row r="104">
          <cell r="B104" t="str">
            <v>Total</v>
          </cell>
          <cell r="D104">
            <v>77.427073367346921</v>
          </cell>
          <cell r="E104">
            <v>77.427073367346921</v>
          </cell>
          <cell r="F104">
            <v>77.427073367346921</v>
          </cell>
          <cell r="G104">
            <v>77.427073367346921</v>
          </cell>
          <cell r="H104">
            <v>77.427073367346921</v>
          </cell>
          <cell r="I104">
            <v>77.427073367346921</v>
          </cell>
        </row>
        <row r="105">
          <cell r="B105" t="str">
            <v>Remaining LP Unit Distributions</v>
          </cell>
          <cell r="D105">
            <v>84.021600000000007</v>
          </cell>
          <cell r="E105">
            <v>84.021600000000007</v>
          </cell>
          <cell r="F105">
            <v>109.19110000000001</v>
          </cell>
          <cell r="G105">
            <v>127.69799999999999</v>
          </cell>
          <cell r="H105">
            <v>146.20500000000001</v>
          </cell>
          <cell r="I105">
            <v>164.71190000000001</v>
          </cell>
        </row>
        <row r="107">
          <cell r="B107" t="str">
            <v>Above MQD, Up to First Target Distribution</v>
          </cell>
        </row>
        <row r="108">
          <cell r="B108" t="str">
            <v>LP Unit Distributions</v>
          </cell>
          <cell r="D108">
            <v>7.4027836000000056</v>
          </cell>
          <cell r="E108">
            <v>7.4027836000000056</v>
          </cell>
          <cell r="F108">
            <v>7.4027836000000056</v>
          </cell>
          <cell r="G108">
            <v>7.4027836000000056</v>
          </cell>
          <cell r="H108">
            <v>7.4027836000000056</v>
          </cell>
          <cell r="I108">
            <v>7.4027836000000056</v>
          </cell>
        </row>
        <row r="109">
          <cell r="B109" t="str">
            <v>General Partner Distributions</v>
          </cell>
          <cell r="D109">
            <v>0.15107721632653082</v>
          </cell>
          <cell r="E109">
            <v>0.15107721632653082</v>
          </cell>
          <cell r="F109">
            <v>0.15107721632653082</v>
          </cell>
          <cell r="G109">
            <v>0.15107721632653082</v>
          </cell>
          <cell r="H109">
            <v>0.15107721632653082</v>
          </cell>
          <cell r="I109">
            <v>0.15107721632653082</v>
          </cell>
        </row>
        <row r="110">
          <cell r="B110" t="str">
            <v>Total</v>
          </cell>
          <cell r="D110">
            <v>7.5538608163265364</v>
          </cell>
          <cell r="E110">
            <v>7.5538608163265364</v>
          </cell>
          <cell r="F110">
            <v>7.5538608163265364</v>
          </cell>
          <cell r="G110">
            <v>7.5538608163265364</v>
          </cell>
          <cell r="H110">
            <v>7.5538608163265364</v>
          </cell>
          <cell r="I110">
            <v>7.5538608163265364</v>
          </cell>
        </row>
        <row r="111">
          <cell r="B111" t="str">
            <v>Remaining LP Unit Distributions</v>
          </cell>
          <cell r="D111">
            <v>76.618799999999993</v>
          </cell>
          <cell r="E111">
            <v>76.618799999999993</v>
          </cell>
          <cell r="F111">
            <v>101.78830000000001</v>
          </cell>
          <cell r="G111">
            <v>120.29519999999999</v>
          </cell>
          <cell r="H111">
            <v>138.8022</v>
          </cell>
          <cell r="I111">
            <v>157.3091</v>
          </cell>
        </row>
        <row r="113">
          <cell r="B113" t="str">
            <v>Above First, Up to Second Target Distribution</v>
          </cell>
        </row>
        <row r="114">
          <cell r="B114" t="str">
            <v>LP Unit Distributions</v>
          </cell>
          <cell r="D114">
            <v>14.805567199999995</v>
          </cell>
          <cell r="E114">
            <v>14.805567199999995</v>
          </cell>
          <cell r="F114">
            <v>14.805567199999995</v>
          </cell>
          <cell r="G114">
            <v>14.805567199999995</v>
          </cell>
          <cell r="H114">
            <v>14.805567199999995</v>
          </cell>
          <cell r="I114">
            <v>14.805567199999995</v>
          </cell>
        </row>
        <row r="115">
          <cell r="B115" t="str">
            <v>General Partner Distributions</v>
          </cell>
          <cell r="D115">
            <v>2.612747152941175</v>
          </cell>
          <cell r="E115">
            <v>2.612747152941175</v>
          </cell>
          <cell r="F115">
            <v>2.612747152941175</v>
          </cell>
          <cell r="G115">
            <v>2.612747152941175</v>
          </cell>
          <cell r="H115">
            <v>2.612747152941175</v>
          </cell>
          <cell r="I115">
            <v>2.612747152941175</v>
          </cell>
        </row>
        <row r="116">
          <cell r="B116" t="str">
            <v>Total</v>
          </cell>
          <cell r="D116">
            <v>17.41831435294117</v>
          </cell>
          <cell r="E116">
            <v>17.41831435294117</v>
          </cell>
          <cell r="F116">
            <v>17.41831435294117</v>
          </cell>
          <cell r="G116">
            <v>17.41831435294117</v>
          </cell>
          <cell r="H116">
            <v>17.41831435294117</v>
          </cell>
          <cell r="I116">
            <v>17.41831435294117</v>
          </cell>
        </row>
        <row r="117">
          <cell r="B117" t="str">
            <v>Remaining LP Unit Distributions</v>
          </cell>
          <cell r="D117">
            <v>61.813200000000002</v>
          </cell>
          <cell r="E117">
            <v>61.813200000000002</v>
          </cell>
          <cell r="F117">
            <v>86.982699999999994</v>
          </cell>
          <cell r="G117">
            <v>105.4896</v>
          </cell>
          <cell r="H117">
            <v>123.9966</v>
          </cell>
          <cell r="I117">
            <v>142.5035</v>
          </cell>
        </row>
        <row r="119">
          <cell r="B119" t="str">
            <v>Above Second, Up to Third Target Distribution</v>
          </cell>
        </row>
        <row r="120">
          <cell r="B120" t="str">
            <v>LP Unit Distributions</v>
          </cell>
          <cell r="D120">
            <v>14.805567199999995</v>
          </cell>
          <cell r="E120">
            <v>14.805567199999995</v>
          </cell>
          <cell r="F120">
            <v>14.805567199999995</v>
          </cell>
          <cell r="G120">
            <v>14.805567199999995</v>
          </cell>
          <cell r="H120">
            <v>14.805567199999995</v>
          </cell>
          <cell r="I120">
            <v>14.805567199999995</v>
          </cell>
        </row>
        <row r="121">
          <cell r="B121" t="str">
            <v>General Partner Distributions</v>
          </cell>
          <cell r="D121">
            <v>4.9351890666666662</v>
          </cell>
          <cell r="E121">
            <v>4.9351890666666662</v>
          </cell>
          <cell r="F121">
            <v>4.9351890666666662</v>
          </cell>
          <cell r="G121">
            <v>4.9351890666666662</v>
          </cell>
          <cell r="H121">
            <v>4.9351890666666662</v>
          </cell>
          <cell r="I121">
            <v>4.9351890666666662</v>
          </cell>
        </row>
        <row r="122">
          <cell r="B122" t="str">
            <v>Total</v>
          </cell>
          <cell r="D122">
            <v>19.740756266666661</v>
          </cell>
          <cell r="E122">
            <v>19.740756266666661</v>
          </cell>
          <cell r="F122">
            <v>19.740756266666661</v>
          </cell>
          <cell r="G122">
            <v>19.740756266666661</v>
          </cell>
          <cell r="H122">
            <v>19.740756266666661</v>
          </cell>
          <cell r="I122">
            <v>19.740756266666661</v>
          </cell>
        </row>
        <row r="123">
          <cell r="B123" t="str">
            <v>Remaining LP Unit Distributions</v>
          </cell>
          <cell r="D123">
            <v>47.007599999999996</v>
          </cell>
          <cell r="E123">
            <v>47.007599999999996</v>
          </cell>
          <cell r="F123">
            <v>72.177099999999996</v>
          </cell>
          <cell r="G123">
            <v>90.683999999999997</v>
          </cell>
          <cell r="H123">
            <v>109.191</v>
          </cell>
          <cell r="I123">
            <v>127.6979</v>
          </cell>
        </row>
        <row r="125">
          <cell r="B125" t="str">
            <v>Above Third, Up to Fourth Target Distribution</v>
          </cell>
        </row>
        <row r="126">
          <cell r="B126" t="str">
            <v>LP Unit Distributions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B127" t="str">
            <v>General Partner Distributions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Total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Remaining LP Unit Distributions</v>
          </cell>
          <cell r="D129">
            <v>47.007599999999996</v>
          </cell>
          <cell r="E129">
            <v>47.007599999999996</v>
          </cell>
          <cell r="F129">
            <v>72.177099999999996</v>
          </cell>
          <cell r="G129">
            <v>90.683999999999997</v>
          </cell>
          <cell r="H129">
            <v>109.191</v>
          </cell>
          <cell r="I129">
            <v>127.6979</v>
          </cell>
        </row>
        <row r="131">
          <cell r="B131" t="str">
            <v>Above Fourth, Up to Fifth Target Distribution</v>
          </cell>
        </row>
        <row r="132">
          <cell r="B132" t="str">
            <v>LP Unit Distributions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B133" t="str">
            <v>General Partner Distributions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B134" t="str">
            <v>Total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B135" t="str">
            <v>Remaining LP Unit Distributions</v>
          </cell>
          <cell r="D135">
            <v>47.007599999999996</v>
          </cell>
          <cell r="E135">
            <v>47.007599999999996</v>
          </cell>
          <cell r="F135">
            <v>72.177099999999996</v>
          </cell>
          <cell r="G135">
            <v>90.683999999999997</v>
          </cell>
          <cell r="H135">
            <v>109.191</v>
          </cell>
          <cell r="I135">
            <v>127.6979</v>
          </cell>
        </row>
        <row r="137">
          <cell r="B137" t="str">
            <v>Thereafter</v>
          </cell>
        </row>
        <row r="138">
          <cell r="B138" t="str">
            <v>LP Unit Distributions</v>
          </cell>
          <cell r="D138">
            <v>47.007675860000013</v>
          </cell>
          <cell r="E138">
            <v>47.007675860000013</v>
          </cell>
          <cell r="F138">
            <v>72.177140100000003</v>
          </cell>
          <cell r="G138">
            <v>90.684099099999997</v>
          </cell>
          <cell r="H138">
            <v>109.19105809999999</v>
          </cell>
          <cell r="I138">
            <v>127.6980171</v>
          </cell>
        </row>
        <row r="139">
          <cell r="B139" t="str">
            <v>General Partner Distributions</v>
          </cell>
          <cell r="D139">
            <v>47.007675860000013</v>
          </cell>
          <cell r="E139">
            <v>47.007675860000013</v>
          </cell>
          <cell r="F139">
            <v>72.177140100000003</v>
          </cell>
          <cell r="G139">
            <v>90.684099099999997</v>
          </cell>
          <cell r="H139">
            <v>109.19105809999999</v>
          </cell>
          <cell r="I139">
            <v>127.6980171</v>
          </cell>
        </row>
        <row r="140">
          <cell r="B140" t="str">
            <v>Total</v>
          </cell>
          <cell r="D140">
            <v>94.015351720000027</v>
          </cell>
          <cell r="E140">
            <v>94.015351720000027</v>
          </cell>
          <cell r="F140">
            <v>144.35428020000001</v>
          </cell>
          <cell r="G140">
            <v>181.36819819999999</v>
          </cell>
          <cell r="H140">
            <v>218.38211619999998</v>
          </cell>
          <cell r="I140">
            <v>255.3960342</v>
          </cell>
        </row>
        <row r="144">
          <cell r="D144" t="str">
            <v xml:space="preserve">Projected Fiscal Year Ended September 30, </v>
          </cell>
        </row>
        <row r="145">
          <cell r="D145" t="str">
            <v>Indicative</v>
          </cell>
          <cell r="E145">
            <v>2010</v>
          </cell>
          <cell r="F145">
            <v>2011</v>
          </cell>
          <cell r="G145">
            <v>2012</v>
          </cell>
          <cell r="H145">
            <v>2013</v>
          </cell>
          <cell r="I145">
            <v>2014</v>
          </cell>
          <cell r="J145" t="str">
            <v>PV TV</v>
          </cell>
        </row>
        <row r="146">
          <cell r="B146" t="str">
            <v>Total Distributable Cash Flow</v>
          </cell>
          <cell r="D146">
            <v>172.92428521862507</v>
          </cell>
          <cell r="E146">
            <v>172.92428521862507</v>
          </cell>
          <cell r="F146">
            <v>266.49428500328133</v>
          </cell>
          <cell r="G146">
            <v>303.50820300328132</v>
          </cell>
          <cell r="H146">
            <v>340.52212100328131</v>
          </cell>
          <cell r="I146">
            <v>377.5360390032813</v>
          </cell>
        </row>
        <row r="147">
          <cell r="B147" t="str">
            <v>Total Distributed to LP Unitholders</v>
          </cell>
          <cell r="D147">
            <v>159.90012576000001</v>
          </cell>
          <cell r="E147">
            <v>159.90012576000001</v>
          </cell>
          <cell r="F147">
            <v>185.06959000000001</v>
          </cell>
          <cell r="G147">
            <v>203.576549</v>
          </cell>
          <cell r="H147">
            <v>222.08350799999999</v>
          </cell>
          <cell r="I147">
            <v>240.59046699999999</v>
          </cell>
          <cell r="J147" t="str">
            <v>--</v>
          </cell>
        </row>
        <row r="148">
          <cell r="B148" t="str">
            <v>Total Distributed to General Partner</v>
          </cell>
          <cell r="D148">
            <v>56.255230763281318</v>
          </cell>
          <cell r="E148">
            <v>56.255230763281318</v>
          </cell>
          <cell r="F148">
            <v>81.424695003281315</v>
          </cell>
          <cell r="G148">
            <v>99.931654003281309</v>
          </cell>
          <cell r="H148">
            <v>118.4386130032813</v>
          </cell>
          <cell r="I148">
            <v>136.94557200328131</v>
          </cell>
          <cell r="J148">
            <v>1763.1742395422471</v>
          </cell>
          <cell r="K148">
            <v>12.875000000000002</v>
          </cell>
        </row>
        <row r="149">
          <cell r="B149" t="str">
            <v>Total Cash Flow Distributed</v>
          </cell>
          <cell r="D149">
            <v>216.15535652328134</v>
          </cell>
          <cell r="E149">
            <v>216.15535652328134</v>
          </cell>
          <cell r="F149">
            <v>266.49428500328133</v>
          </cell>
          <cell r="G149">
            <v>303.50820300328132</v>
          </cell>
          <cell r="H149">
            <v>340.52212100328131</v>
          </cell>
          <cell r="I149">
            <v>377.5360390032813</v>
          </cell>
          <cell r="J149" t="str">
            <v>--</v>
          </cell>
        </row>
        <row r="150">
          <cell r="B150" t="str">
            <v>Percent to LP Unitholders</v>
          </cell>
          <cell r="D150">
            <v>73.974630252930012</v>
          </cell>
          <cell r="E150">
            <v>73.974630252930012</v>
          </cell>
          <cell r="F150">
            <v>69.445988306173717</v>
          </cell>
          <cell r="G150">
            <v>67.074480025766903</v>
          </cell>
          <cell r="H150">
            <v>65.21852599345813</v>
          </cell>
          <cell r="I150">
            <v>63.726490227310173</v>
          </cell>
          <cell r="J150" t="str">
            <v>--</v>
          </cell>
        </row>
        <row r="151">
          <cell r="B151" t="str">
            <v>Percent to General Partner</v>
          </cell>
          <cell r="D151">
            <v>26.025369747069981</v>
          </cell>
          <cell r="E151">
            <v>26.025369747069981</v>
          </cell>
          <cell r="F151">
            <v>30.554011693826283</v>
          </cell>
          <cell r="G151">
            <v>32.92551997423309</v>
          </cell>
          <cell r="H151">
            <v>34.781474006541856</v>
          </cell>
          <cell r="I151">
            <v>36.273509772689827</v>
          </cell>
          <cell r="J151" t="str">
            <v>--</v>
          </cell>
          <cell r="L151">
            <v>0</v>
          </cell>
          <cell r="M151">
            <v>44.741553627095776</v>
          </cell>
          <cell r="N151">
            <v>22.728926401571648</v>
          </cell>
          <cell r="O151">
            <v>18.519616416428274</v>
          </cell>
          <cell r="P151">
            <v>15.625781601720789</v>
          </cell>
        </row>
        <row r="152">
          <cell r="B152" t="str">
            <v>Does Cash Flow Distributed Add Up?</v>
          </cell>
          <cell r="D152" t="str">
            <v>Yes</v>
          </cell>
          <cell r="E152" t="str">
            <v>Yes</v>
          </cell>
          <cell r="F152" t="str">
            <v>Yes</v>
          </cell>
          <cell r="G152" t="str">
            <v>Yes</v>
          </cell>
          <cell r="H152" t="str">
            <v>Yes</v>
          </cell>
          <cell r="I152" t="str">
            <v>Yes</v>
          </cell>
        </row>
        <row r="154">
          <cell r="B154" t="str">
            <v>Distribution Split Level</v>
          </cell>
          <cell r="D154" t="str">
            <v>50% Split</v>
          </cell>
          <cell r="E154" t="str">
            <v>50% Split</v>
          </cell>
          <cell r="F154" t="str">
            <v>50% Split</v>
          </cell>
          <cell r="G154" t="str">
            <v>50% Split</v>
          </cell>
          <cell r="H154" t="str">
            <v>50% Split</v>
          </cell>
          <cell r="I154" t="str">
            <v>50% Split</v>
          </cell>
        </row>
        <row r="156">
          <cell r="B156" t="str">
            <v>Distribution / LP Unit</v>
          </cell>
          <cell r="D156">
            <v>2.16</v>
          </cell>
          <cell r="E156">
            <v>2.16</v>
          </cell>
          <cell r="F156">
            <v>2.5</v>
          </cell>
          <cell r="G156">
            <v>2.75</v>
          </cell>
          <cell r="H156">
            <v>3</v>
          </cell>
          <cell r="I156">
            <v>3.25</v>
          </cell>
        </row>
        <row r="157">
          <cell r="B157" t="str">
            <v>Implied Distribution per LP Unit Growth</v>
          </cell>
          <cell r="D157" t="str">
            <v>--</v>
          </cell>
          <cell r="E157" t="str">
            <v>--</v>
          </cell>
          <cell r="F157">
            <v>15.740740740740744</v>
          </cell>
          <cell r="G157">
            <v>10.000000000000009</v>
          </cell>
          <cell r="H157">
            <v>9.0909090909090828</v>
          </cell>
          <cell r="I157">
            <v>8.333333333333325</v>
          </cell>
          <cell r="J157" t="str">
            <v>--</v>
          </cell>
        </row>
        <row r="159">
          <cell r="B159" t="str">
            <v>LP Coverage</v>
          </cell>
          <cell r="D159">
            <v>0.8657407407407407</v>
          </cell>
          <cell r="E159">
            <v>0.8657407407407407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 t="str">
            <v>--</v>
          </cell>
        </row>
        <row r="160">
          <cell r="B160" t="str">
            <v>Total Coverage</v>
          </cell>
          <cell r="D160">
            <v>0.8</v>
          </cell>
          <cell r="E160">
            <v>0.8</v>
          </cell>
          <cell r="F160">
            <v>1</v>
          </cell>
          <cell r="G160">
            <v>1</v>
          </cell>
          <cell r="H160">
            <v>1</v>
          </cell>
          <cell r="I160">
            <v>1</v>
          </cell>
          <cell r="J160" t="str">
            <v>--</v>
          </cell>
        </row>
        <row r="161">
          <cell r="D161">
            <v>0</v>
          </cell>
          <cell r="E161">
            <v>1</v>
          </cell>
          <cell r="F161">
            <v>2</v>
          </cell>
          <cell r="G161">
            <v>3</v>
          </cell>
          <cell r="H161">
            <v>4</v>
          </cell>
          <cell r="I161">
            <v>5</v>
          </cell>
          <cell r="J161">
            <v>5</v>
          </cell>
        </row>
        <row r="163">
          <cell r="B163" t="str">
            <v>Assumed Terminal Growth:</v>
          </cell>
          <cell r="C163">
            <v>3</v>
          </cell>
        </row>
        <row r="166">
          <cell r="B166" t="str">
            <v>Present Value of GP Cash Flows</v>
          </cell>
        </row>
        <row r="168">
          <cell r="B168" t="str">
            <v>PV of GP Cash Flow</v>
          </cell>
          <cell r="C168" t="str">
            <v>Total</v>
          </cell>
          <cell r="D168" t="str">
            <v>--</v>
          </cell>
          <cell r="E168">
            <v>2010</v>
          </cell>
          <cell r="F168">
            <v>2011</v>
          </cell>
          <cell r="G168">
            <v>2012</v>
          </cell>
          <cell r="H168">
            <v>2013</v>
          </cell>
          <cell r="I168">
            <v>2014</v>
          </cell>
          <cell r="J168" t="str">
            <v>PV TV</v>
          </cell>
        </row>
        <row r="169">
          <cell r="B169" t="str">
            <v>Cost of Equity Capital (9.0%)</v>
          </cell>
          <cell r="C169">
            <v>1898.142574480753</v>
          </cell>
          <cell r="D169" t="str">
            <v>--</v>
          </cell>
          <cell r="E169">
            <v>51.610303452551662</v>
          </cell>
          <cell r="F169">
            <v>68.533536742093517</v>
          </cell>
          <cell r="G169">
            <v>77.16557235651193</v>
          </cell>
          <cell r="H169">
            <v>83.904899415118678</v>
          </cell>
          <cell r="I169">
            <v>89.005225459512488</v>
          </cell>
          <cell r="J169">
            <v>1527.9230370549647</v>
          </cell>
          <cell r="L169">
            <v>9</v>
          </cell>
        </row>
        <row r="170">
          <cell r="B170" t="str">
            <v>Cost of Equity Capital (10.0%)</v>
          </cell>
          <cell r="C170">
            <v>1610.6333855879911</v>
          </cell>
          <cell r="D170" t="str">
            <v>--</v>
          </cell>
          <cell r="E170">
            <v>51.141118875710283</v>
          </cell>
          <cell r="F170">
            <v>67.293136366348179</v>
          </cell>
          <cell r="G170">
            <v>75.080130731240629</v>
          </cell>
          <cell r="H170">
            <v>80.895166316017537</v>
          </cell>
          <cell r="I170">
            <v>85.032425755370198</v>
          </cell>
          <cell r="J170">
            <v>1251.1914075433044</v>
          </cell>
          <cell r="L170">
            <v>10</v>
          </cell>
        </row>
        <row r="171">
          <cell r="B171" t="str">
            <v>Cost of Equity Capital (11.0%)</v>
          </cell>
          <cell r="C171">
            <v>1395.4834698382006</v>
          </cell>
          <cell r="D171" t="str">
            <v>--</v>
          </cell>
          <cell r="E171">
            <v>50.680388075028212</v>
          </cell>
          <cell r="F171">
            <v>66.086109084718203</v>
          </cell>
          <cell r="G171">
            <v>73.069164126347886</v>
          </cell>
          <cell r="H171">
            <v>78.019182920034169</v>
          </cell>
          <cell r="I171">
            <v>81.27053157708626</v>
          </cell>
          <cell r="J171">
            <v>1046.3580940549857</v>
          </cell>
          <cell r="L171">
            <v>11</v>
          </cell>
        </row>
        <row r="172">
          <cell r="B172" t="str">
            <v>Cost of Equity Capital (12.0%)</v>
          </cell>
          <cell r="C172">
            <v>1228.5538186501835</v>
          </cell>
          <cell r="D172" t="str">
            <v>--</v>
          </cell>
          <cell r="E172">
            <v>50.2278846100726</v>
          </cell>
          <cell r="F172">
            <v>64.911268338075018</v>
          </cell>
          <cell r="G172">
            <v>71.129377450859607</v>
          </cell>
          <cell r="H172">
            <v>75.269879744778791</v>
          </cell>
          <cell r="I172">
            <v>77.706595326406955</v>
          </cell>
          <cell r="J172">
            <v>889.30881317999069</v>
          </cell>
          <cell r="L172">
            <v>12</v>
          </cell>
        </row>
        <row r="173">
          <cell r="B173" t="str">
            <v>Cost of Equity Capital (13.0%)</v>
          </cell>
          <cell r="C173">
            <v>1095.3619781752491</v>
          </cell>
          <cell r="D173" t="str">
            <v>--</v>
          </cell>
          <cell r="E173">
            <v>49.783390056001174</v>
          </cell>
          <cell r="F173">
            <v>63.76747983654267</v>
          </cell>
          <cell r="G173">
            <v>69.257649023652661</v>
          </cell>
          <cell r="H173">
            <v>72.640619435282588</v>
          </cell>
          <cell r="I173">
            <v>74.328569895908842</v>
          </cell>
          <cell r="J173">
            <v>765.5842699278611</v>
          </cell>
          <cell r="L173">
            <v>13</v>
          </cell>
        </row>
        <row r="175">
          <cell r="B175" t="str">
            <v>Average Value</v>
          </cell>
          <cell r="C175">
            <v>1450</v>
          </cell>
        </row>
      </sheetData>
      <sheetData sheetId="4" refreshError="1"/>
      <sheetData sheetId="5" refreshError="1"/>
      <sheetData sheetId="6" refreshError="1"/>
      <sheetData sheetId="7">
        <row r="2">
          <cell r="B2" t="str">
            <v xml:space="preserve">IDR Cap - 15% and 50% </v>
          </cell>
        </row>
        <row r="4">
          <cell r="B4" t="str">
            <v>Year</v>
          </cell>
          <cell r="C4">
            <v>2010</v>
          </cell>
          <cell r="D4">
            <v>2011</v>
          </cell>
          <cell r="E4">
            <v>2012</v>
          </cell>
          <cell r="F4">
            <v>2013</v>
          </cell>
          <cell r="G4">
            <v>2014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>
            <v>2021</v>
          </cell>
        </row>
        <row r="5">
          <cell r="B5" t="str">
            <v>Distribution / Unit at 8.3%</v>
          </cell>
          <cell r="C5">
            <v>2.16</v>
          </cell>
          <cell r="D5">
            <v>2.5</v>
          </cell>
          <cell r="E5">
            <v>2.75</v>
          </cell>
          <cell r="F5">
            <v>3</v>
          </cell>
          <cell r="G5">
            <v>3.25</v>
          </cell>
          <cell r="H5">
            <v>3.3475000000000001</v>
          </cell>
          <cell r="I5">
            <v>3.4479250000000001</v>
          </cell>
          <cell r="J5">
            <v>3.55136275</v>
          </cell>
          <cell r="K5">
            <v>3.6579036325000001</v>
          </cell>
          <cell r="L5">
            <v>3.7676407414750002</v>
          </cell>
          <cell r="M5">
            <v>3.8806699637192503</v>
          </cell>
          <cell r="N5">
            <v>3.9970900626308281</v>
          </cell>
        </row>
        <row r="6">
          <cell r="B6" t="str">
            <v>Growth %</v>
          </cell>
          <cell r="C6" t="str">
            <v>--</v>
          </cell>
          <cell r="D6">
            <v>15.740740740740744</v>
          </cell>
          <cell r="E6">
            <v>10.000000000000009</v>
          </cell>
          <cell r="F6">
            <v>9.0909090909090828</v>
          </cell>
          <cell r="G6">
            <v>8.333333333333325</v>
          </cell>
          <cell r="H6">
            <v>3.0000000000000027</v>
          </cell>
          <cell r="I6">
            <v>3.0000000000000027</v>
          </cell>
          <cell r="J6">
            <v>3.0000000000000027</v>
          </cell>
          <cell r="K6">
            <v>3.0000000000000027</v>
          </cell>
          <cell r="L6">
            <v>3.0000000000000027</v>
          </cell>
          <cell r="M6">
            <v>3.0000000000000027</v>
          </cell>
          <cell r="N6">
            <v>3.0000000000000027</v>
          </cell>
        </row>
        <row r="8">
          <cell r="B8" t="str">
            <v>Target Coverage</v>
          </cell>
          <cell r="C8">
            <v>1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</row>
        <row r="9">
          <cell r="B9" t="str">
            <v>Required DCF at 15% Cap</v>
          </cell>
          <cell r="C9">
            <v>175.12071096014407</v>
          </cell>
          <cell r="D9">
            <v>204.73184536014406</v>
          </cell>
          <cell r="E9">
            <v>226.50473830132051</v>
          </cell>
          <cell r="F9">
            <v>248.27763124249699</v>
          </cell>
          <cell r="G9">
            <v>270.05052418367347</v>
          </cell>
          <cell r="H9">
            <v>278.54195243073229</v>
          </cell>
          <cell r="I9">
            <v>287.28812352520288</v>
          </cell>
          <cell r="J9">
            <v>296.29667975250754</v>
          </cell>
          <cell r="K9">
            <v>305.57549266663142</v>
          </cell>
          <cell r="L9">
            <v>315.13266996817902</v>
          </cell>
          <cell r="M9">
            <v>324.97656258877299</v>
          </cell>
          <cell r="N9">
            <v>335.11577198798483</v>
          </cell>
        </row>
        <row r="10">
          <cell r="B10" t="str">
            <v>Required DCF at Current Split Structure</v>
          </cell>
          <cell r="C10">
            <v>216.15535652328134</v>
          </cell>
          <cell r="D10">
            <v>266.49428500328133</v>
          </cell>
          <cell r="E10">
            <v>303.50820300328132</v>
          </cell>
          <cell r="F10">
            <v>340.52212100328131</v>
          </cell>
          <cell r="G10">
            <v>377.5360390032813</v>
          </cell>
          <cell r="H10">
            <v>391.97146702328132</v>
          </cell>
          <cell r="I10">
            <v>406.83995788388131</v>
          </cell>
          <cell r="J10">
            <v>422.15450347029923</v>
          </cell>
          <cell r="K10">
            <v>437.92848542430988</v>
          </cell>
          <cell r="L10">
            <v>454.17568683694071</v>
          </cell>
          <cell r="M10">
            <v>470.91030429195052</v>
          </cell>
          <cell r="N10">
            <v>488.14696027061063</v>
          </cell>
        </row>
        <row r="11">
          <cell r="B11" t="str">
            <v>Incremental DCF</v>
          </cell>
          <cell r="C11">
            <v>41.034645563137275</v>
          </cell>
          <cell r="D11">
            <v>61.76243964313727</v>
          </cell>
          <cell r="E11">
            <v>77.003464701960809</v>
          </cell>
          <cell r="F11">
            <v>92.244489760784319</v>
          </cell>
          <cell r="G11">
            <v>107.48551481960783</v>
          </cell>
          <cell r="H11">
            <v>113.42951459254903</v>
          </cell>
          <cell r="I11">
            <v>119.55183435867843</v>
          </cell>
          <cell r="J11">
            <v>125.85782371779169</v>
          </cell>
          <cell r="K11">
            <v>132.35299275767846</v>
          </cell>
          <cell r="L11">
            <v>139.0430168687617</v>
          </cell>
          <cell r="M11">
            <v>145.93374170317753</v>
          </cell>
          <cell r="N11">
            <v>153.03118828262581</v>
          </cell>
        </row>
        <row r="13">
          <cell r="B13" t="str">
            <v>Delta</v>
          </cell>
        </row>
        <row r="14">
          <cell r="B14" t="str">
            <v>Required DCF at 15% Cap</v>
          </cell>
          <cell r="C14" t="str">
            <v>--</v>
          </cell>
          <cell r="D14">
            <v>29.611134399999997</v>
          </cell>
          <cell r="E14">
            <v>21.772892941176451</v>
          </cell>
          <cell r="F14">
            <v>21.77289294117648</v>
          </cell>
          <cell r="G14">
            <v>21.77289294117648</v>
          </cell>
          <cell r="H14">
            <v>8.4914282470588205</v>
          </cell>
          <cell r="I14">
            <v>8.7461710944705828</v>
          </cell>
          <cell r="J14">
            <v>9.0085562273046662</v>
          </cell>
          <cell r="K14">
            <v>9.2788129141238755</v>
          </cell>
          <cell r="L14">
            <v>9.5571773015475969</v>
          </cell>
          <cell r="M14">
            <v>9.8438926205939765</v>
          </cell>
          <cell r="N14">
            <v>10.139209399211836</v>
          </cell>
        </row>
        <row r="15">
          <cell r="B15" t="str">
            <v>Required DCF at Current Split Structure</v>
          </cell>
          <cell r="C15" t="str">
            <v>--</v>
          </cell>
          <cell r="D15">
            <v>50.338928479999993</v>
          </cell>
          <cell r="E15">
            <v>37.01391799999999</v>
          </cell>
          <cell r="F15">
            <v>37.01391799999999</v>
          </cell>
          <cell r="G15">
            <v>37.01391799999999</v>
          </cell>
          <cell r="H15">
            <v>14.435428020000018</v>
          </cell>
          <cell r="I15">
            <v>14.868490860599991</v>
          </cell>
          <cell r="J15">
            <v>15.314545586417921</v>
          </cell>
          <cell r="K15">
            <v>15.773981954010651</v>
          </cell>
          <cell r="L15">
            <v>16.24720141263083</v>
          </cell>
          <cell r="M15">
            <v>16.734617455009811</v>
          </cell>
          <cell r="N15">
            <v>17.23665597866011</v>
          </cell>
        </row>
        <row r="16">
          <cell r="K16">
            <v>3.0000000000012461</v>
          </cell>
          <cell r="L16">
            <v>2.9999999999991145</v>
          </cell>
        </row>
        <row r="17">
          <cell r="B17" t="str">
            <v>Organic Growth</v>
          </cell>
          <cell r="C17">
            <v>1</v>
          </cell>
        </row>
        <row r="19">
          <cell r="B19" t="str">
            <v>Required DCF at 15% Cap</v>
          </cell>
          <cell r="C19" t="str">
            <v>--</v>
          </cell>
          <cell r="D19">
            <v>176.8719180697455</v>
          </cell>
          <cell r="E19">
            <v>206.7791638137455</v>
          </cell>
          <cell r="F19">
            <v>228.76978568433373</v>
          </cell>
          <cell r="G19">
            <v>250.76040755492195</v>
          </cell>
          <cell r="H19">
            <v>272.75102942551024</v>
          </cell>
          <cell r="I19">
            <v>281.32737195503961</v>
          </cell>
          <cell r="J19">
            <v>290.16100476045489</v>
          </cell>
          <cell r="K19">
            <v>299.25964655003264</v>
          </cell>
          <cell r="L19">
            <v>308.63124759329776</v>
          </cell>
          <cell r="M19">
            <v>318.28399666786083</v>
          </cell>
          <cell r="N19">
            <v>328.22632821466073</v>
          </cell>
        </row>
        <row r="20">
          <cell r="B20" t="str">
            <v>Required DCF at Current Split Structure</v>
          </cell>
          <cell r="C20" t="str">
            <v>--</v>
          </cell>
          <cell r="D20">
            <v>218.31691008851416</v>
          </cell>
          <cell r="E20">
            <v>269.15922785331418</v>
          </cell>
          <cell r="F20">
            <v>306.54328503331413</v>
          </cell>
          <cell r="G20">
            <v>343.92734221331415</v>
          </cell>
          <cell r="H20">
            <v>381.3113993933141</v>
          </cell>
          <cell r="I20">
            <v>395.89118169351411</v>
          </cell>
          <cell r="J20">
            <v>410.90835746272012</v>
          </cell>
          <cell r="K20">
            <v>426.37604850500225</v>
          </cell>
          <cell r="L20">
            <v>442.30777027855299</v>
          </cell>
          <cell r="M20">
            <v>458.71744370531013</v>
          </cell>
          <cell r="N20">
            <v>475.61940733487006</v>
          </cell>
        </row>
        <row r="22">
          <cell r="B22" t="str">
            <v>Incremental DCF at 15% Cap</v>
          </cell>
          <cell r="C22" t="str">
            <v>--</v>
          </cell>
          <cell r="D22">
            <v>1.7512071096014408</v>
          </cell>
          <cell r="E22">
            <v>2.0473184536014406</v>
          </cell>
          <cell r="F22">
            <v>2.2650473830132052</v>
          </cell>
          <cell r="G22">
            <v>2.4827763124249702</v>
          </cell>
          <cell r="H22">
            <v>2.7005052418367348</v>
          </cell>
          <cell r="I22">
            <v>2.785419524307323</v>
          </cell>
          <cell r="J22">
            <v>2.872881235252029</v>
          </cell>
          <cell r="K22">
            <v>2.9629667975250755</v>
          </cell>
          <cell r="L22">
            <v>3.0557549266663142</v>
          </cell>
          <cell r="M22">
            <v>3.1513266996817904</v>
          </cell>
          <cell r="N22">
            <v>3.2497656258877301</v>
          </cell>
        </row>
        <row r="23">
          <cell r="B23" t="str">
            <v>Incremental DCF at Current Split Structure</v>
          </cell>
          <cell r="C23" t="str">
            <v>--</v>
          </cell>
          <cell r="D23">
            <v>2.1615535652328135</v>
          </cell>
          <cell r="E23">
            <v>2.6649428500328134</v>
          </cell>
          <cell r="F23">
            <v>3.0350820300328132</v>
          </cell>
          <cell r="G23">
            <v>3.4052212100328134</v>
          </cell>
          <cell r="H23">
            <v>3.7753603900328132</v>
          </cell>
          <cell r="I23">
            <v>3.9197146702328132</v>
          </cell>
          <cell r="J23">
            <v>4.0683995788388128</v>
          </cell>
          <cell r="K23">
            <v>4.2215450347029924</v>
          </cell>
          <cell r="L23">
            <v>4.3792848542430987</v>
          </cell>
          <cell r="M23">
            <v>4.541756868369407</v>
          </cell>
          <cell r="N23">
            <v>4.7091030429195051</v>
          </cell>
        </row>
        <row r="25">
          <cell r="B25" t="str">
            <v>Growth CapEx</v>
          </cell>
        </row>
        <row r="26">
          <cell r="B26" t="str">
            <v>Required DCF at 15% Cap</v>
          </cell>
          <cell r="C26" t="str">
            <v>--</v>
          </cell>
          <cell r="D26">
            <v>27.859927290398556</v>
          </cell>
          <cell r="E26">
            <v>19.72557448757501</v>
          </cell>
          <cell r="F26">
            <v>19.507845558163275</v>
          </cell>
          <cell r="G26">
            <v>19.290116628751509</v>
          </cell>
          <cell r="H26">
            <v>5.7909230052220853</v>
          </cell>
          <cell r="I26">
            <v>5.9607515701632598</v>
          </cell>
          <cell r="J26">
            <v>6.1356749920526372</v>
          </cell>
          <cell r="K26">
            <v>6.3158461165988005</v>
          </cell>
          <cell r="L26">
            <v>6.5014223748812832</v>
          </cell>
          <cell r="M26">
            <v>6.6925659209121857</v>
          </cell>
          <cell r="N26">
            <v>6.8894437733241061</v>
          </cell>
        </row>
        <row r="27">
          <cell r="B27" t="str">
            <v>Required DCF at Current Split Structure</v>
          </cell>
          <cell r="C27" t="str">
            <v>--</v>
          </cell>
          <cell r="D27">
            <v>48.177374914767178</v>
          </cell>
          <cell r="E27">
            <v>34.348975149967174</v>
          </cell>
          <cell r="F27">
            <v>33.978835969967179</v>
          </cell>
          <cell r="G27">
            <v>33.608696789967176</v>
          </cell>
          <cell r="H27">
            <v>10.660067629967205</v>
          </cell>
          <cell r="I27">
            <v>10.948776190367177</v>
          </cell>
          <cell r="J27">
            <v>11.246146007579108</v>
          </cell>
          <cell r="K27">
            <v>11.552436919307659</v>
          </cell>
          <cell r="L27">
            <v>11.86791655838773</v>
          </cell>
          <cell r="M27">
            <v>12.192860586640403</v>
          </cell>
          <cell r="N27">
            <v>12.527552935740605</v>
          </cell>
        </row>
        <row r="29">
          <cell r="B29" t="str">
            <v>Returns on CapEx</v>
          </cell>
          <cell r="C29">
            <v>16.666666666666664</v>
          </cell>
        </row>
        <row r="30">
          <cell r="B30" t="str">
            <v>CapEx Spent at 15% Cap</v>
          </cell>
          <cell r="C30" t="str">
            <v>--</v>
          </cell>
          <cell r="D30">
            <v>167.15956374239138</v>
          </cell>
          <cell r="E30">
            <v>118.35344692545009</v>
          </cell>
          <cell r="F30">
            <v>117.04707334897968</v>
          </cell>
          <cell r="G30">
            <v>115.74069977250907</v>
          </cell>
          <cell r="H30">
            <v>34.745538031332522</v>
          </cell>
          <cell r="I30">
            <v>35.764509420979564</v>
          </cell>
          <cell r="J30">
            <v>36.814049952315834</v>
          </cell>
          <cell r="K30">
            <v>37.895076699592813</v>
          </cell>
          <cell r="L30">
            <v>39.008534249287706</v>
          </cell>
          <cell r="M30">
            <v>40.155395525473125</v>
          </cell>
          <cell r="N30">
            <v>41.336662639944649</v>
          </cell>
        </row>
        <row r="31">
          <cell r="B31" t="str">
            <v>CapEx Spent at Current Split Structure</v>
          </cell>
          <cell r="C31" t="str">
            <v>--</v>
          </cell>
          <cell r="D31">
            <v>289.06424948860314</v>
          </cell>
          <cell r="E31">
            <v>206.0938508998031</v>
          </cell>
          <cell r="F31">
            <v>203.87301581980313</v>
          </cell>
          <cell r="G31">
            <v>201.6521807398031</v>
          </cell>
          <cell r="H31">
            <v>63.960405779803246</v>
          </cell>
          <cell r="I31">
            <v>65.692657142203075</v>
          </cell>
          <cell r="J31">
            <v>67.476876045474668</v>
          </cell>
          <cell r="K31">
            <v>69.314621515845971</v>
          </cell>
          <cell r="L31">
            <v>71.207499350326401</v>
          </cell>
          <cell r="M31">
            <v>73.157163519842442</v>
          </cell>
          <cell r="N31">
            <v>75.165317614443651</v>
          </cell>
        </row>
        <row r="33">
          <cell r="B33" t="str">
            <v>Include Unit Issuance with Buyin?</v>
          </cell>
          <cell r="C33">
            <v>0</v>
          </cell>
          <cell r="E33">
            <v>-29.197322441063623</v>
          </cell>
          <cell r="F33">
            <v>-1.1037900546261969</v>
          </cell>
          <cell r="G33">
            <v>-1.1161095609589555</v>
          </cell>
          <cell r="H33">
            <v>-69.979844514828699</v>
          </cell>
          <cell r="I33">
            <v>2.9326683291770017</v>
          </cell>
          <cell r="J33">
            <v>2.9345866847557245</v>
          </cell>
          <cell r="K33">
            <v>2.9364515685647241</v>
          </cell>
          <cell r="L33">
            <v>2.9382644044281703</v>
          </cell>
          <cell r="M33">
            <v>2.94002658201995</v>
          </cell>
          <cell r="N33">
            <v>2.9417394574588807</v>
          </cell>
        </row>
        <row r="34">
          <cell r="E34">
            <v>-28.703099305980174</v>
          </cell>
          <cell r="F34">
            <v>-1.0775843482490277</v>
          </cell>
          <cell r="G34">
            <v>-1.0893227193749633</v>
          </cell>
          <cell r="H34">
            <v>-68.281817957459651</v>
          </cell>
          <cell r="I34">
            <v>2.7083182810994977</v>
          </cell>
          <cell r="J34">
            <v>2.7160096438318071</v>
          </cell>
          <cell r="K34">
            <v>2.7235188972482893</v>
          </cell>
          <cell r="L34">
            <v>2.7308492682856178</v>
          </cell>
          <cell r="M34">
            <v>2.7380039845579907</v>
          </cell>
          <cell r="N34">
            <v>2.7449862706288908</v>
          </cell>
        </row>
        <row r="35">
          <cell r="B35" t="str">
            <v>NOTE:  THIS IS A THEORETICAL DEPICITION OF THE IMPACT IDRS HAVE ON DCF AND CAPEX OVER TIME.  THIS IS NOT BASED ON WALL STREET RESEARCH.</v>
          </cell>
        </row>
      </sheetData>
      <sheetData sheetId="8">
        <row r="2">
          <cell r="B2" t="str">
            <v>IDR Reset - Sensitivity</v>
          </cell>
          <cell r="E2" t="str">
            <v>NRP.xls!</v>
          </cell>
        </row>
        <row r="5">
          <cell r="B5" t="str">
            <v>Future Value</v>
          </cell>
        </row>
        <row r="6">
          <cell r="C6">
            <v>2011</v>
          </cell>
          <cell r="D6">
            <v>2012</v>
          </cell>
          <cell r="E6">
            <v>2013</v>
          </cell>
          <cell r="F6">
            <v>2014</v>
          </cell>
          <cell r="G6">
            <v>2015</v>
          </cell>
        </row>
        <row r="7">
          <cell r="B7" t="str">
            <v>Total GP Distributions</v>
          </cell>
          <cell r="C7">
            <v>81.424695003281315</v>
          </cell>
          <cell r="D7">
            <v>99.931654003281309</v>
          </cell>
          <cell r="E7">
            <v>118.4386130032813</v>
          </cell>
          <cell r="F7">
            <v>136.94557200328131</v>
          </cell>
          <cell r="G7">
            <v>144.16328601328129</v>
          </cell>
        </row>
        <row r="8">
          <cell r="B8" t="str">
            <v>Less MQD</v>
          </cell>
          <cell r="C8">
            <v>-1.5485414673469384</v>
          </cell>
          <cell r="D8">
            <v>-1.5485414673469384</v>
          </cell>
          <cell r="E8">
            <v>-1.5485414673469384</v>
          </cell>
          <cell r="F8">
            <v>-1.5485414673469384</v>
          </cell>
          <cell r="G8">
            <v>-1.5485414673469384</v>
          </cell>
          <cell r="I8">
            <v>2</v>
          </cell>
        </row>
        <row r="9">
          <cell r="B9" t="str">
            <v>Less Stage 1</v>
          </cell>
          <cell r="C9">
            <v>-0.15107721632653073</v>
          </cell>
          <cell r="D9">
            <v>-0.15107721632653073</v>
          </cell>
          <cell r="E9">
            <v>-0.15107721632653073</v>
          </cell>
          <cell r="F9">
            <v>-0.15107721632653073</v>
          </cell>
          <cell r="G9">
            <v>-0.15107721632653073</v>
          </cell>
          <cell r="I9">
            <v>2</v>
          </cell>
        </row>
        <row r="10">
          <cell r="B10" t="str">
            <v>Less Stage 2</v>
          </cell>
          <cell r="C10">
            <v>-0.34836628705882339</v>
          </cell>
          <cell r="D10">
            <v>-0.34836628705882339</v>
          </cell>
          <cell r="E10">
            <v>-0.34836628705882339</v>
          </cell>
          <cell r="F10">
            <v>-0.34836628705882339</v>
          </cell>
          <cell r="G10">
            <v>-0.34836628705882339</v>
          </cell>
          <cell r="I10">
            <v>2</v>
          </cell>
        </row>
        <row r="11">
          <cell r="B11" t="str">
            <v>Less Stage 3 @ 2%</v>
          </cell>
          <cell r="C11">
            <v>-0.39481512533333324</v>
          </cell>
          <cell r="D11">
            <v>-0.39481512533333324</v>
          </cell>
          <cell r="E11">
            <v>-0.39481512533333324</v>
          </cell>
          <cell r="F11">
            <v>-0.39481512533333324</v>
          </cell>
          <cell r="G11">
            <v>-0.39481512533333324</v>
          </cell>
          <cell r="I11">
            <v>2</v>
          </cell>
        </row>
        <row r="12">
          <cell r="B12" t="str">
            <v>Less Stage 4 @ 2%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2</v>
          </cell>
        </row>
        <row r="13">
          <cell r="B13" t="str">
            <v>Less Stage 5 @ 2%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2</v>
          </cell>
        </row>
        <row r="14">
          <cell r="B14" t="str">
            <v>Less Thereafter @ 2%</v>
          </cell>
          <cell r="C14">
            <v>-2.8870856040000001</v>
          </cell>
          <cell r="D14">
            <v>-3.6273639639999997</v>
          </cell>
          <cell r="E14">
            <v>-4.3676423239999993</v>
          </cell>
          <cell r="F14">
            <v>-5.1079206839999998</v>
          </cell>
          <cell r="G14">
            <v>-5.3966292443999997</v>
          </cell>
          <cell r="I14">
            <v>2</v>
          </cell>
        </row>
        <row r="15">
          <cell r="B15" t="str">
            <v>Implied IDR Cash Flow</v>
          </cell>
          <cell r="C15">
            <v>76.094809303215683</v>
          </cell>
          <cell r="D15">
            <v>93.861489943215688</v>
          </cell>
          <cell r="E15">
            <v>111.62817058321568</v>
          </cell>
          <cell r="F15">
            <v>129.39485122321565</v>
          </cell>
          <cell r="G15">
            <v>136.32385667281562</v>
          </cell>
        </row>
        <row r="16">
          <cell r="B16" t="str">
            <v>Indicative Yield</v>
          </cell>
          <cell r="C16">
            <v>8.6193136472466084E-2</v>
          </cell>
          <cell r="D16">
            <v>8.6193136472466084E-2</v>
          </cell>
          <cell r="E16">
            <v>8.6193136472466084E-2</v>
          </cell>
          <cell r="F16">
            <v>8.6193136472466084E-2</v>
          </cell>
          <cell r="G16">
            <v>8.6193136472466098E-2</v>
          </cell>
        </row>
        <row r="17">
          <cell r="C17">
            <v>8.6193136472466083</v>
          </cell>
        </row>
        <row r="19">
          <cell r="B19" t="str">
            <v>Value of IDR Cash Flow (Capitalized @ LP Yield)</v>
          </cell>
          <cell r="C19">
            <v>882.84070423082642</v>
          </cell>
          <cell r="D19">
            <v>1088.967100915271</v>
          </cell>
          <cell r="E19">
            <v>1295.0934975997152</v>
          </cell>
          <cell r="F19">
            <v>1501.2198942841594</v>
          </cell>
          <cell r="G19">
            <v>1581.609188991092</v>
          </cell>
        </row>
        <row r="20">
          <cell r="B20" t="str">
            <v xml:space="preserve">Distribution Per LP Unit </v>
          </cell>
          <cell r="C20">
            <v>2.5</v>
          </cell>
          <cell r="D20">
            <v>2.75</v>
          </cell>
          <cell r="E20">
            <v>3</v>
          </cell>
          <cell r="F20">
            <v>3.25</v>
          </cell>
          <cell r="G20">
            <v>3.3475000000000001</v>
          </cell>
        </row>
        <row r="22">
          <cell r="B22" t="str">
            <v xml:space="preserve">Distribution Per LP Unit </v>
          </cell>
          <cell r="C22">
            <v>29.00462962962963</v>
          </cell>
          <cell r="D22">
            <v>31.905092592592592</v>
          </cell>
          <cell r="E22">
            <v>34.805555555555557</v>
          </cell>
          <cell r="F22">
            <v>37.706018518518519</v>
          </cell>
          <cell r="G22">
            <v>38.837199074074071</v>
          </cell>
        </row>
        <row r="24">
          <cell r="C24">
            <v>882.84070423082653</v>
          </cell>
          <cell r="D24">
            <v>1088.9671009152707</v>
          </cell>
          <cell r="E24">
            <v>1295.0934975997154</v>
          </cell>
          <cell r="F24">
            <v>1501.2198942841594</v>
          </cell>
          <cell r="G24">
            <v>1581.6091889910922</v>
          </cell>
        </row>
        <row r="25">
          <cell r="C25">
            <v>882.84070423082642</v>
          </cell>
          <cell r="D25">
            <v>1088.9671009152707</v>
          </cell>
          <cell r="E25">
            <v>1295.0934975997152</v>
          </cell>
          <cell r="F25">
            <v>1501.2198942841596</v>
          </cell>
          <cell r="G25">
            <v>1581.6091889910924</v>
          </cell>
        </row>
        <row r="27">
          <cell r="C27">
            <v>1</v>
          </cell>
          <cell r="D27">
            <v>2</v>
          </cell>
          <cell r="E27">
            <v>3</v>
          </cell>
          <cell r="F27">
            <v>4</v>
          </cell>
          <cell r="G27">
            <v>5</v>
          </cell>
        </row>
        <row r="29">
          <cell r="B29" t="str">
            <v>Present Value of Cash Flows</v>
          </cell>
        </row>
        <row r="30">
          <cell r="D30" t="str">
            <v>Timing of Split Reset</v>
          </cell>
        </row>
        <row r="31">
          <cell r="D31">
            <v>2011</v>
          </cell>
          <cell r="E31">
            <v>2012</v>
          </cell>
          <cell r="F31">
            <v>2013</v>
          </cell>
          <cell r="G31">
            <v>2014</v>
          </cell>
        </row>
        <row r="32">
          <cell r="C32">
            <v>13</v>
          </cell>
          <cell r="D32">
            <v>781.27495949630668</v>
          </cell>
          <cell r="E32">
            <v>852.82097338497238</v>
          </cell>
          <cell r="F32">
            <v>897.56475867627125</v>
          </cell>
          <cell r="G32">
            <v>920.7262755293292</v>
          </cell>
        </row>
        <row r="33">
          <cell r="C33">
            <v>13.5</v>
          </cell>
          <cell r="D33">
            <v>777.83321958663123</v>
          </cell>
          <cell r="E33">
            <v>845.32368252073286</v>
          </cell>
          <cell r="F33">
            <v>885.75484852058605</v>
          </cell>
          <cell r="G33">
            <v>904.60891817888762</v>
          </cell>
        </row>
        <row r="34">
          <cell r="C34">
            <v>14</v>
          </cell>
          <cell r="D34">
            <v>774.42167037791785</v>
          </cell>
          <cell r="E34">
            <v>837.92482372673953</v>
          </cell>
          <cell r="F34">
            <v>874.15122169825179</v>
          </cell>
          <cell r="G34">
            <v>888.84269140141157</v>
          </cell>
        </row>
        <row r="35">
          <cell r="C35">
            <v>14.5</v>
          </cell>
          <cell r="D35">
            <v>771.03991635880038</v>
          </cell>
          <cell r="E35">
            <v>830.62268142504593</v>
          </cell>
          <cell r="F35">
            <v>862.74939387468169</v>
          </cell>
          <cell r="G35">
            <v>873.41845544362252</v>
          </cell>
        </row>
        <row r="36">
          <cell r="C36">
            <v>15</v>
          </cell>
          <cell r="D36">
            <v>767.68756889637086</v>
          </cell>
          <cell r="E36">
            <v>823.41557725162284</v>
          </cell>
          <cell r="F36">
            <v>851.54499718893112</v>
          </cell>
          <cell r="G36">
            <v>858.32734690579855</v>
          </cell>
        </row>
      </sheetData>
      <sheetData sheetId="9">
        <row r="2">
          <cell r="B2" t="str">
            <v>IDR Reset - Time Value of Waiting</v>
          </cell>
          <cell r="D2" t="str">
            <v>NRP.xls!</v>
          </cell>
        </row>
        <row r="5">
          <cell r="B5" t="str">
            <v>Avg. GP IDR Distribution Over Last 2Q</v>
          </cell>
          <cell r="D5">
            <v>12.581699187811768</v>
          </cell>
        </row>
        <row r="8">
          <cell r="B8" t="str">
            <v>Avg. per Unit LP Distribution Over Last 2Q</v>
          </cell>
          <cell r="D8">
            <v>0.54</v>
          </cell>
          <cell r="F8">
            <v>0.54</v>
          </cell>
        </row>
        <row r="9">
          <cell r="B9" t="str">
            <v>Implied Number of Units</v>
          </cell>
          <cell r="D9">
            <v>23.299442940392161</v>
          </cell>
        </row>
        <row r="10">
          <cell r="B10" t="str">
            <v>Price (8/3/10)</v>
          </cell>
          <cell r="D10">
            <v>25.060000000000002</v>
          </cell>
          <cell r="F10">
            <v>40393</v>
          </cell>
        </row>
        <row r="11">
          <cell r="B11" t="str">
            <v>Number of Units x NRP Price</v>
          </cell>
          <cell r="D11">
            <v>583.88404008622763</v>
          </cell>
        </row>
        <row r="13">
          <cell r="B13" t="str">
            <v>GP Cash Distribution Valuation</v>
          </cell>
          <cell r="C13" t="str">
            <v>Metric</v>
          </cell>
          <cell r="D13" t="str">
            <v>Multiple</v>
          </cell>
        </row>
        <row r="14">
          <cell r="B14" t="str">
            <v>Indicative</v>
          </cell>
          <cell r="C14">
            <v>56.255230763281318</v>
          </cell>
          <cell r="D14">
            <v>10.379195537267941</v>
          </cell>
        </row>
        <row r="15">
          <cell r="B15">
            <v>2011</v>
          </cell>
          <cell r="C15">
            <v>81.424695003281315</v>
          </cell>
          <cell r="D15">
            <v>7.1708471252203996</v>
          </cell>
        </row>
        <row r="16">
          <cell r="B16">
            <v>2012</v>
          </cell>
          <cell r="C16">
            <v>99.931654003281309</v>
          </cell>
          <cell r="D16">
            <v>5.8428337438211067</v>
          </cell>
        </row>
      </sheetData>
      <sheetData sheetId="10">
        <row r="2">
          <cell r="B2" t="str">
            <v>Discounted Cash Flow</v>
          </cell>
        </row>
        <row r="3">
          <cell r="B3" t="str">
            <v>Transaction Date</v>
          </cell>
        </row>
        <row r="5">
          <cell r="C5">
            <v>0.49589041095890413</v>
          </cell>
          <cell r="D5">
            <v>1.4958904109589042</v>
          </cell>
          <cell r="E5">
            <v>2.4958904109589044</v>
          </cell>
          <cell r="F5">
            <v>3.4958904109589044</v>
          </cell>
          <cell r="G5">
            <v>4.4958904109589044</v>
          </cell>
          <cell r="H5">
            <v>5.4958904109589044</v>
          </cell>
          <cell r="I5">
            <v>6.4958904109589044</v>
          </cell>
          <cell r="J5">
            <v>7.4958904109589044</v>
          </cell>
          <cell r="K5">
            <v>8.4958904109589035</v>
          </cell>
          <cell r="L5">
            <v>9.4958904109589035</v>
          </cell>
          <cell r="M5">
            <v>10.495890410958904</v>
          </cell>
          <cell r="N5">
            <v>11.495890410958904</v>
          </cell>
          <cell r="O5">
            <v>12.495890410958904</v>
          </cell>
          <cell r="P5">
            <v>13.495890410958904</v>
          </cell>
          <cell r="Q5">
            <v>14.495890410958904</v>
          </cell>
          <cell r="R5">
            <v>15.495890410958904</v>
          </cell>
          <cell r="S5">
            <v>16.495890410958904</v>
          </cell>
          <cell r="T5">
            <v>17.495890410958904</v>
          </cell>
          <cell r="U5">
            <v>18.495890410958904</v>
          </cell>
          <cell r="V5">
            <v>19.495890410958904</v>
          </cell>
          <cell r="W5">
            <v>19.495890410958904</v>
          </cell>
        </row>
        <row r="6">
          <cell r="C6" t="str">
            <v>CAPPED</v>
          </cell>
          <cell r="L6">
            <v>4.7542644433907988</v>
          </cell>
          <cell r="M6">
            <v>0</v>
          </cell>
        </row>
        <row r="7">
          <cell r="C7">
            <v>2011</v>
          </cell>
          <cell r="D7">
            <v>2012</v>
          </cell>
          <cell r="E7">
            <v>2013</v>
          </cell>
          <cell r="F7">
            <v>2014</v>
          </cell>
          <cell r="G7">
            <v>2015</v>
          </cell>
          <cell r="H7">
            <v>2016</v>
          </cell>
          <cell r="I7">
            <v>2017</v>
          </cell>
          <cell r="J7">
            <v>2018</v>
          </cell>
          <cell r="K7">
            <v>2019</v>
          </cell>
          <cell r="L7">
            <v>2020</v>
          </cell>
          <cell r="M7">
            <v>2021</v>
          </cell>
          <cell r="N7">
            <v>2022</v>
          </cell>
          <cell r="O7">
            <v>2023</v>
          </cell>
          <cell r="P7">
            <v>2024</v>
          </cell>
          <cell r="Q7">
            <v>2025</v>
          </cell>
          <cell r="R7">
            <v>2026</v>
          </cell>
          <cell r="S7">
            <v>2027</v>
          </cell>
          <cell r="T7">
            <v>2028</v>
          </cell>
          <cell r="U7">
            <v>2029</v>
          </cell>
          <cell r="V7">
            <v>2030</v>
          </cell>
          <cell r="W7" t="str">
            <v>PV of TV</v>
          </cell>
        </row>
        <row r="8">
          <cell r="B8" t="str">
            <v>GP Dist. at 50% Cap</v>
          </cell>
          <cell r="C8">
            <v>81.424695003281315</v>
          </cell>
          <cell r="D8">
            <v>99.931654003281309</v>
          </cell>
          <cell r="E8">
            <v>118.4386130032813</v>
          </cell>
          <cell r="F8">
            <v>136.94557200328131</v>
          </cell>
          <cell r="G8">
            <v>144.16328601328129</v>
          </cell>
          <cell r="H8">
            <v>151.59753144358129</v>
          </cell>
          <cell r="I8">
            <v>159.25480423679028</v>
          </cell>
          <cell r="J8">
            <v>167.14179521379558</v>
          </cell>
          <cell r="K8">
            <v>175.26539592011099</v>
          </cell>
          <cell r="L8">
            <v>183.6327046476159</v>
          </cell>
          <cell r="M8">
            <v>192.25103263694595</v>
          </cell>
          <cell r="N8">
            <v>201.12791046595589</v>
          </cell>
          <cell r="O8">
            <v>210.27109462983614</v>
          </cell>
          <cell r="P8">
            <v>219.68857431863279</v>
          </cell>
          <cell r="Q8">
            <v>229.38857839809336</v>
          </cell>
          <cell r="R8">
            <v>239.37958259993769</v>
          </cell>
          <cell r="S8">
            <v>249.67031692783738</v>
          </cell>
          <cell r="T8">
            <v>260.2697732855741</v>
          </cell>
          <cell r="U8">
            <v>271.18721333404284</v>
          </cell>
          <cell r="V8">
            <v>282.43217658396566</v>
          </cell>
          <cell r="W8">
            <v>282.43217658396566</v>
          </cell>
        </row>
        <row r="9">
          <cell r="B9" t="str">
            <v>% to GP</v>
          </cell>
          <cell r="C9">
            <v>30.554011693826283</v>
          </cell>
          <cell r="D9">
            <v>32.92551997423309</v>
          </cell>
          <cell r="E9">
            <v>34.781474006541856</v>
          </cell>
          <cell r="F9">
            <v>36.273509772689827</v>
          </cell>
          <cell r="G9">
            <v>36.779025552061078</v>
          </cell>
          <cell r="H9">
            <v>37.262203111044876</v>
          </cell>
          <cell r="I9">
            <v>37.724293576793428</v>
          </cell>
          <cell r="J9">
            <v>38.166458857283857</v>
          </cell>
          <cell r="K9">
            <v>38.589779461936544</v>
          </cell>
          <cell r="L9">
            <v>38.995261512427859</v>
          </cell>
          <cell r="M9">
            <v>39.383843039884766</v>
          </cell>
          <cell r="N9">
            <v>39.756399651810312</v>
          </cell>
          <cell r="O9">
            <v>40.113749641146839</v>
          </cell>
          <cell r="P9">
            <v>40.456658600531973</v>
          </cell>
          <cell r="Q9">
            <v>40.785843596786748</v>
          </cell>
          <cell r="R9">
            <v>41.101976953789375</v>
          </cell>
          <cell r="S9">
            <v>41.40568968595511</v>
          </cell>
          <cell r="T9">
            <v>41.697574619420443</v>
          </cell>
          <cell r="U9">
            <v>41.978189233595693</v>
          </cell>
          <cell r="V9">
            <v>42.248058251903828</v>
          </cell>
        </row>
        <row r="10">
          <cell r="B10" t="str">
            <v>Growth Rate</v>
          </cell>
          <cell r="D10">
            <v>22.728926401571648</v>
          </cell>
          <cell r="E10">
            <v>18.519616416428274</v>
          </cell>
          <cell r="F10">
            <v>15.625781601720789</v>
          </cell>
          <cell r="G10">
            <v>5.2704982749110174</v>
          </cell>
          <cell r="H10">
            <v>5.1568229581109071</v>
          </cell>
          <cell r="I10">
            <v>5.0510537475728867</v>
          </cell>
          <cell r="J10">
            <v>4.9524351964154389</v>
          </cell>
          <cell r="K10">
            <v>4.860304806421567</v>
          </cell>
          <cell r="L10">
            <v>4.7740791521213133</v>
          </cell>
          <cell r="M10">
            <v>4.6932424188100397</v>
          </cell>
          <cell r="N10">
            <v>4.617336878378886</v>
          </cell>
          <cell r="O10">
            <v>4.5459549312167002</v>
          </cell>
          <cell r="P10">
            <v>4.478732421769771</v>
          </cell>
          <cell r="Q10">
            <v>4.4153429961231616</v>
          </cell>
          <cell r="R10">
            <v>4.3554933168928001</v>
          </cell>
          <cell r="S10">
            <v>4.2989189872128852</v>
          </cell>
          <cell r="T10">
            <v>4.2453810641816636</v>
          </cell>
          <cell r="U10">
            <v>4.194663064654014</v>
          </cell>
          <cell r="V10">
            <v>4.1465683841337642</v>
          </cell>
        </row>
        <row r="11">
          <cell r="B11" t="str">
            <v>Split Level</v>
          </cell>
          <cell r="C11" t="str">
            <v>50% Split</v>
          </cell>
          <cell r="D11" t="str">
            <v>50% Split</v>
          </cell>
          <cell r="E11" t="str">
            <v>50% Split</v>
          </cell>
          <cell r="F11" t="str">
            <v>50% Split</v>
          </cell>
          <cell r="G11" t="str">
            <v>50% Split</v>
          </cell>
          <cell r="H11" t="str">
            <v>50% Split</v>
          </cell>
          <cell r="I11" t="str">
            <v>50% Split</v>
          </cell>
          <cell r="J11" t="str">
            <v>50% Split</v>
          </cell>
          <cell r="K11" t="str">
            <v>50% Split</v>
          </cell>
          <cell r="L11" t="str">
            <v>50% Split</v>
          </cell>
          <cell r="M11" t="str">
            <v>50% Split</v>
          </cell>
          <cell r="N11" t="str">
            <v>50% Split</v>
          </cell>
          <cell r="O11" t="str">
            <v>50% Split</v>
          </cell>
          <cell r="P11" t="str">
            <v>50% Split</v>
          </cell>
          <cell r="Q11" t="str">
            <v>50% Split</v>
          </cell>
          <cell r="R11" t="str">
            <v>50% Split</v>
          </cell>
          <cell r="S11" t="str">
            <v>50% Split</v>
          </cell>
          <cell r="T11" t="str">
            <v>50% Split</v>
          </cell>
          <cell r="U11" t="str">
            <v>50% Split</v>
          </cell>
          <cell r="V11" t="str">
            <v>50% Split</v>
          </cell>
        </row>
        <row r="13">
          <cell r="B13" t="str">
            <v>GP Dist. at 15% Cap</v>
          </cell>
          <cell r="C13">
            <v>19.662255360144062</v>
          </cell>
          <cell r="D13">
            <v>22.928189301320518</v>
          </cell>
          <cell r="E13">
            <v>26.194123242496989</v>
          </cell>
          <cell r="F13">
            <v>29.460057183673459</v>
          </cell>
          <cell r="G13">
            <v>30.733771420732285</v>
          </cell>
          <cell r="H13">
            <v>32.045697084902869</v>
          </cell>
          <cell r="I13">
            <v>33.396980518998575</v>
          </cell>
          <cell r="J13">
            <v>34.788802456117153</v>
          </cell>
          <cell r="K13">
            <v>36.222379051349307</v>
          </cell>
          <cell r="L13">
            <v>37.698962944438406</v>
          </cell>
          <cell r="M13">
            <v>39.219844354320159</v>
          </cell>
          <cell r="N13">
            <v>40.786352206498393</v>
          </cell>
          <cell r="O13">
            <v>42.399855294241959</v>
          </cell>
          <cell r="P13">
            <v>44.061763474617848</v>
          </cell>
          <cell r="Q13">
            <v>45.773528900404997</v>
          </cell>
          <cell r="R13">
            <v>47.536647288965796</v>
          </cell>
          <cell r="S13">
            <v>49.352659229183374</v>
          </cell>
          <cell r="T13">
            <v>51.22315152760747</v>
          </cell>
          <cell r="U13">
            <v>53.149758594984334</v>
          </cell>
          <cell r="V13">
            <v>55.134163874382452</v>
          </cell>
        </row>
        <row r="14">
          <cell r="B14" t="str">
            <v>% to GP</v>
          </cell>
          <cell r="C14">
            <v>9.6039066739012497</v>
          </cell>
          <cell r="D14">
            <v>10.122609122118682</v>
          </cell>
          <cell r="E14">
            <v>10.550335570469795</v>
          </cell>
          <cell r="F14">
            <v>10.909090909090907</v>
          </cell>
          <cell r="G14">
            <v>11.033803401078387</v>
          </cell>
          <cell r="H14">
            <v>11.154549896348778</v>
          </cell>
          <cell r="I14">
            <v>11.271466338028022</v>
          </cell>
          <cell r="J14">
            <v>11.384683422263221</v>
          </cell>
          <cell r="K14">
            <v>11.494326835426779</v>
          </cell>
          <cell r="L14">
            <v>11.600517478592099</v>
          </cell>
          <cell r="M14">
            <v>11.703371680079067</v>
          </cell>
          <cell r="N14">
            <v>11.8030013968103</v>
          </cell>
          <cell r="O14">
            <v>11.899514405166785</v>
          </cell>
          <cell r="P14">
            <v>11.993014481983455</v>
          </cell>
          <cell r="Q14">
            <v>12.0836015762803</v>
          </cell>
          <cell r="R14">
            <v>12.171371972284017</v>
          </cell>
          <cell r="S14">
            <v>12.256418444256861</v>
          </cell>
          <cell r="T14">
            <v>12.33883040361477</v>
          </cell>
          <cell r="U14">
            <v>12.418694038784061</v>
          </cell>
          <cell r="V14">
            <v>12.496092448216302</v>
          </cell>
        </row>
        <row r="15">
          <cell r="B15" t="str">
            <v>Growth Rate</v>
          </cell>
          <cell r="D15">
            <v>16.61016949152534</v>
          </cell>
          <cell r="E15">
            <v>14.244186046511631</v>
          </cell>
          <cell r="F15">
            <v>12.468193384223913</v>
          </cell>
          <cell r="G15">
            <v>4.323529411764726</v>
          </cell>
          <cell r="H15">
            <v>4.2686777558500033</v>
          </cell>
          <cell r="I15">
            <v>4.2167390851744369</v>
          </cell>
          <cell r="J15">
            <v>4.1675083061081253</v>
          </cell>
          <cell r="K15">
            <v>4.1207989181015314</v>
          </cell>
          <cell r="L15">
            <v>4.0764409510371413</v>
          </cell>
          <cell r="M15">
            <v>4.0342791713481985</v>
          </cell>
          <cell r="N15">
            <v>3.9941715169139247</v>
          </cell>
          <cell r="O15">
            <v>3.955987727400867</v>
          </cell>
          <cell r="P15">
            <v>3.9196081421569939</v>
          </cell>
          <cell r="Q15">
            <v>3.8849226422206673</v>
          </cell>
          <cell r="R15">
            <v>3.8518297166841409</v>
          </cell>
          <cell r="S15">
            <v>3.8202356366834334</v>
          </cell>
          <cell r="T15">
            <v>3.7900537228154674</v>
          </cell>
          <cell r="U15">
            <v>3.7612036938775351</v>
          </cell>
          <cell r="V15">
            <v>3.7336110865899164</v>
          </cell>
        </row>
        <row r="16">
          <cell r="B16" t="str">
            <v>Split Level</v>
          </cell>
          <cell r="C16" t="str">
            <v>15% Split</v>
          </cell>
          <cell r="D16" t="str">
            <v>15% Split</v>
          </cell>
          <cell r="E16" t="str">
            <v>15% Split</v>
          </cell>
          <cell r="F16" t="str">
            <v>15% Split</v>
          </cell>
          <cell r="G16" t="str">
            <v>15% Split</v>
          </cell>
          <cell r="H16" t="str">
            <v>15% Split</v>
          </cell>
          <cell r="I16" t="str">
            <v>15% Split</v>
          </cell>
          <cell r="J16" t="str">
            <v>15% Split</v>
          </cell>
          <cell r="K16" t="str">
            <v>15% Split</v>
          </cell>
          <cell r="L16" t="str">
            <v>15% Split</v>
          </cell>
          <cell r="M16" t="str">
            <v>15% Split</v>
          </cell>
          <cell r="N16" t="str">
            <v>15% Split</v>
          </cell>
          <cell r="O16" t="str">
            <v>15% Split</v>
          </cell>
          <cell r="P16" t="str">
            <v>15% Split</v>
          </cell>
          <cell r="Q16" t="str">
            <v>15% Split</v>
          </cell>
          <cell r="R16" t="str">
            <v>15% Split</v>
          </cell>
          <cell r="S16" t="str">
            <v>15% Split</v>
          </cell>
          <cell r="T16" t="str">
            <v>15% Split</v>
          </cell>
          <cell r="U16" t="str">
            <v>15% Split</v>
          </cell>
          <cell r="V16" t="str">
            <v>15% Split</v>
          </cell>
        </row>
        <row r="17">
          <cell r="B17" t="str">
            <v>GP CF Delta 15%</v>
          </cell>
          <cell r="C17">
            <v>61.762439643137256</v>
          </cell>
          <cell r="D17">
            <v>77.003464701960795</v>
          </cell>
          <cell r="E17">
            <v>92.244489760784319</v>
          </cell>
          <cell r="F17">
            <v>107.48551481960786</v>
          </cell>
          <cell r="G17">
            <v>113.42951459254901</v>
          </cell>
          <cell r="H17">
            <v>119.55183435867842</v>
          </cell>
          <cell r="I17">
            <v>125.8578237177917</v>
          </cell>
          <cell r="J17">
            <v>132.35299275767841</v>
          </cell>
          <cell r="K17">
            <v>139.0430168687617</v>
          </cell>
          <cell r="L17">
            <v>145.93374170317747</v>
          </cell>
          <cell r="M17">
            <v>153.03118828262581</v>
          </cell>
          <cell r="N17">
            <v>160.34155825945749</v>
          </cell>
          <cell r="O17">
            <v>167.87123933559417</v>
          </cell>
          <cell r="P17">
            <v>175.62681084401493</v>
          </cell>
          <cell r="Q17">
            <v>183.61504949768835</v>
          </cell>
          <cell r="R17">
            <v>191.84293531097188</v>
          </cell>
          <cell r="S17">
            <v>200.31765769865399</v>
          </cell>
          <cell r="T17">
            <v>209.04662175796665</v>
          </cell>
          <cell r="U17">
            <v>218.03745473905849</v>
          </cell>
          <cell r="V17">
            <v>227.29801270958319</v>
          </cell>
          <cell r="W17">
            <v>227.29801270958319</v>
          </cell>
        </row>
        <row r="19">
          <cell r="B19" t="str">
            <v>GP Dist. at Reset</v>
          </cell>
          <cell r="C19">
            <v>5.2703622883494958</v>
          </cell>
          <cell r="D19">
            <v>8.5362962295259663</v>
          </cell>
          <cell r="E19">
            <v>14.215303963987941</v>
          </cell>
          <cell r="F19">
            <v>22.17781022642696</v>
          </cell>
          <cell r="G19">
            <v>29.395524236426969</v>
          </cell>
          <cell r="H19">
            <v>36.829769666726968</v>
          </cell>
          <cell r="I19">
            <v>44.487042459935957</v>
          </cell>
          <cell r="J19">
            <v>52.374033436941232</v>
          </cell>
          <cell r="K19">
            <v>60.497634143256668</v>
          </cell>
          <cell r="L19">
            <v>68.864942870761567</v>
          </cell>
          <cell r="M19">
            <v>77.483270860091636</v>
          </cell>
          <cell r="N19">
            <v>86.36014868910155</v>
          </cell>
          <cell r="O19">
            <v>95.503332852981799</v>
          </cell>
          <cell r="P19">
            <v>104.92081254177845</v>
          </cell>
          <cell r="Q19">
            <v>114.62081662123902</v>
          </cell>
          <cell r="R19">
            <v>124.61182082308338</v>
          </cell>
          <cell r="S19">
            <v>134.90255515098306</v>
          </cell>
          <cell r="T19">
            <v>145.50201150871973</v>
          </cell>
          <cell r="U19">
            <v>156.41945155718849</v>
          </cell>
          <cell r="V19">
            <v>167.66441480711134</v>
          </cell>
        </row>
        <row r="20">
          <cell r="B20" t="str">
            <v>% to GP</v>
          </cell>
          <cell r="C20">
            <v>2.7689206732411735</v>
          </cell>
          <cell r="D20">
            <v>4.0244126753798879</v>
          </cell>
          <cell r="E20">
            <v>6.0158169420480876</v>
          </cell>
          <cell r="F20">
            <v>8.4400637932852067</v>
          </cell>
          <cell r="G20">
            <v>10.604304228291287</v>
          </cell>
          <cell r="H20">
            <v>12.609817078661969</v>
          </cell>
          <cell r="I20">
            <v>14.472661447546306</v>
          </cell>
          <cell r="J20">
            <v>16.206806583982477</v>
          </cell>
          <cell r="K20">
            <v>17.824461268117588</v>
          </cell>
          <cell r="L20">
            <v>19.336342798148724</v>
          </cell>
          <cell r="M20">
            <v>20.751898116624009</v>
          </cell>
          <cell r="N20">
            <v>22.07948672501529</v>
          </cell>
          <cell r="O20">
            <v>23.326532874558016</v>
          </cell>
          <cell r="P20">
            <v>24.49965289005122</v>
          </cell>
          <cell r="Q20">
            <v>25.604762241221724</v>
          </cell>
          <cell r="R20">
            <v>26.64716602286391</v>
          </cell>
          <cell r="S20">
            <v>27.631635767591874</v>
          </cell>
          <cell r="T20">
            <v>28.562474940634402</v>
          </cell>
          <cell r="U20">
            <v>29.443575015606545</v>
          </cell>
          <cell r="V20">
            <v>30.278463674598648</v>
          </cell>
        </row>
        <row r="21">
          <cell r="B21" t="str">
            <v>Growth Rate</v>
          </cell>
          <cell r="D21">
            <v>61.967921036397165</v>
          </cell>
          <cell r="E21">
            <v>66.52777248777997</v>
          </cell>
          <cell r="F21">
            <v>56.013619424605189</v>
          </cell>
          <cell r="G21">
            <v>32.544755033566929</v>
          </cell>
          <cell r="H21">
            <v>25.290399213522008</v>
          </cell>
          <cell r="I21">
            <v>20.790987460686683</v>
          </cell>
          <cell r="J21">
            <v>17.728737494986603</v>
          </cell>
          <cell r="K21">
            <v>15.510741054718125</v>
          </cell>
          <cell r="L21">
            <v>13.830803214041975</v>
          </cell>
          <cell r="M21">
            <v>12.514826310832827</v>
          </cell>
          <cell r="N21">
            <v>11.456508908921158</v>
          </cell>
          <cell r="O21">
            <v>10.587272373506341</v>
          </cell>
          <cell r="P21">
            <v>9.8608911411436786</v>
          </cell>
          <cell r="Q21">
            <v>9.2450714443315327</v>
          </cell>
          <cell r="R21">
            <v>8.7165704244276387</v>
          </cell>
          <cell r="S21">
            <v>8.2582328545779617</v>
          </cell>
          <cell r="T21">
            <v>7.8571205310927983</v>
          </cell>
          <cell r="U21">
            <v>7.5032914907946058</v>
          </cell>
          <cell r="V21">
            <v>7.1889801031629119</v>
          </cell>
        </row>
        <row r="22">
          <cell r="B22" t="str">
            <v>Split Level</v>
          </cell>
          <cell r="C22" t="str">
            <v>15% Split</v>
          </cell>
          <cell r="D22" t="str">
            <v>15% Split</v>
          </cell>
          <cell r="E22" t="str">
            <v>25% Split</v>
          </cell>
          <cell r="F22" t="str">
            <v>50% Split</v>
          </cell>
          <cell r="G22" t="str">
            <v>50% Split</v>
          </cell>
          <cell r="H22" t="str">
            <v>50% Split</v>
          </cell>
          <cell r="I22" t="str">
            <v>50% Split</v>
          </cell>
          <cell r="J22" t="str">
            <v>50% Split</v>
          </cell>
          <cell r="K22" t="str">
            <v>50% Split</v>
          </cell>
          <cell r="L22" t="str">
            <v>50% Split</v>
          </cell>
          <cell r="M22" t="str">
            <v>50% Split</v>
          </cell>
          <cell r="N22" t="str">
            <v>50% Split</v>
          </cell>
          <cell r="O22" t="str">
            <v>50% Split</v>
          </cell>
          <cell r="P22" t="str">
            <v>50% Split</v>
          </cell>
          <cell r="Q22" t="str">
            <v>50% Split</v>
          </cell>
          <cell r="R22" t="str">
            <v>50% Split</v>
          </cell>
          <cell r="S22" t="str">
            <v>50% Split</v>
          </cell>
          <cell r="T22" t="str">
            <v>50% Split</v>
          </cell>
          <cell r="U22" t="str">
            <v>50% Split</v>
          </cell>
          <cell r="V22" t="str">
            <v>50% Split</v>
          </cell>
        </row>
        <row r="23">
          <cell r="B23" t="str">
            <v>GP CF Delta Reset</v>
          </cell>
          <cell r="C23">
            <v>76.154332714931826</v>
          </cell>
          <cell r="D23">
            <v>91.395357773755336</v>
          </cell>
          <cell r="E23">
            <v>104.22330903929337</v>
          </cell>
          <cell r="F23">
            <v>114.76776177685436</v>
          </cell>
          <cell r="G23">
            <v>114.76776177685433</v>
          </cell>
          <cell r="H23">
            <v>114.76776177685431</v>
          </cell>
          <cell r="I23">
            <v>114.76776177685431</v>
          </cell>
          <cell r="J23">
            <v>114.76776177685434</v>
          </cell>
          <cell r="K23">
            <v>114.76776177685431</v>
          </cell>
          <cell r="L23">
            <v>114.76776177685433</v>
          </cell>
          <cell r="M23">
            <v>114.76776177685431</v>
          </cell>
          <cell r="N23">
            <v>114.76776177685434</v>
          </cell>
          <cell r="O23">
            <v>114.76776177685434</v>
          </cell>
          <cell r="P23">
            <v>114.76776177685434</v>
          </cell>
          <cell r="Q23">
            <v>114.76776177685434</v>
          </cell>
          <cell r="R23">
            <v>114.76776177685431</v>
          </cell>
          <cell r="S23">
            <v>114.76776177685431</v>
          </cell>
          <cell r="T23">
            <v>114.76776177685437</v>
          </cell>
          <cell r="U23">
            <v>114.76776177685434</v>
          </cell>
          <cell r="V23">
            <v>114.76776177685431</v>
          </cell>
        </row>
        <row r="24">
          <cell r="N24">
            <v>1721.516426652815</v>
          </cell>
        </row>
        <row r="26">
          <cell r="B26" t="str">
            <v>IDR Delta DCF (15%)</v>
          </cell>
          <cell r="D26" t="str">
            <v>Discount Rate</v>
          </cell>
        </row>
        <row r="27">
          <cell r="B27">
            <v>11.5</v>
          </cell>
          <cell r="C27">
            <v>58.516897070483807</v>
          </cell>
          <cell r="D27">
            <v>65.432308907782797</v>
          </cell>
          <cell r="E27">
            <v>70.298740609199314</v>
          </cell>
          <cell r="F27">
            <v>73.465287981444789</v>
          </cell>
          <cell r="G27">
            <v>69.531796529553731</v>
          </cell>
          <cell r="N27">
            <v>539.3666485531636</v>
          </cell>
        </row>
        <row r="28">
          <cell r="B28">
            <v>12</v>
          </cell>
          <cell r="C28">
            <v>58.387206473439122</v>
          </cell>
          <cell r="D28">
            <v>64.995830607183677</v>
          </cell>
          <cell r="E28">
            <v>69.518059699180725</v>
          </cell>
          <cell r="F28">
            <v>72.325114093575536</v>
          </cell>
          <cell r="G28">
            <v>68.147077756854188</v>
          </cell>
        </row>
        <row r="29">
          <cell r="B29">
            <v>12.5</v>
          </cell>
          <cell r="C29">
            <v>58.258379080391194</v>
          </cell>
          <cell r="D29">
            <v>64.564188749753299</v>
          </cell>
          <cell r="E29">
            <v>68.749468133573302</v>
          </cell>
          <cell r="F29">
            <v>71.207596682103031</v>
          </cell>
          <cell r="G29">
            <v>66.795920386800987</v>
          </cell>
        </row>
        <row r="30">
          <cell r="B30">
            <v>13</v>
          </cell>
          <cell r="C30">
            <v>58.130405347648185</v>
          </cell>
          <cell r="D30">
            <v>64.13730860502973</v>
          </cell>
          <cell r="E30">
            <v>67.992726211699406</v>
          </cell>
          <cell r="F30">
            <v>70.11218782474036</v>
          </cell>
          <cell r="G30">
            <v>65.477367212590565</v>
          </cell>
        </row>
        <row r="31">
          <cell r="B31">
            <v>13.5</v>
          </cell>
          <cell r="C31">
            <v>58.003275878658826</v>
          </cell>
          <cell r="D31">
            <v>63.715116921017525</v>
          </cell>
          <cell r="E31">
            <v>67.247600017117307</v>
          </cell>
          <cell r="F31">
            <v>69.038355192484843</v>
          </cell>
          <cell r="G31">
            <v>64.190492392825732</v>
          </cell>
        </row>
        <row r="34">
          <cell r="B34" t="str">
            <v>Standalone 50% Cap</v>
          </cell>
          <cell r="D34" t="str">
            <v>Discount Rate</v>
          </cell>
        </row>
        <row r="35">
          <cell r="B35">
            <v>13</v>
          </cell>
          <cell r="C35">
            <v>76.636391845886266</v>
          </cell>
          <cell r="D35">
            <v>83.234531810051166</v>
          </cell>
          <cell r="E35">
            <v>87.300219316179309</v>
          </cell>
          <cell r="F35">
            <v>89.328814977299785</v>
          </cell>
          <cell r="G35">
            <v>83.218485512988352</v>
          </cell>
          <cell r="H35">
            <v>77.442403079039252</v>
          </cell>
          <cell r="I35">
            <v>71.994743789357145</v>
          </cell>
          <cell r="J35">
            <v>66.867466212699455</v>
          </cell>
          <cell r="K35">
            <v>62.050822023865152</v>
          </cell>
          <cell r="L35">
            <v>57.533785293651697</v>
          </cell>
          <cell r="M35">
            <v>53.304411778938444</v>
          </cell>
          <cell r="N35">
            <v>49.350138090097623</v>
          </cell>
          <cell r="O35">
            <v>45.658029315191747</v>
          </cell>
          <cell r="P35">
            <v>42.214982546258753</v>
          </cell>
          <cell r="Q35">
            <v>39.007892762327074</v>
          </cell>
          <cell r="R35">
            <v>36.023786658983141</v>
          </cell>
          <cell r="S35">
            <v>33.249929259804631</v>
          </cell>
          <cell r="T35">
            <v>30.673907487127593</v>
          </cell>
          <cell r="U35">
            <v>28.283694296439183</v>
          </cell>
          <cell r="V35">
            <v>26.067696479646358</v>
          </cell>
        </row>
        <row r="36">
          <cell r="B36">
            <v>13.5</v>
          </cell>
          <cell r="C36">
            <v>76.468790334381879</v>
          </cell>
          <cell r="D36">
            <v>82.686630316877242</v>
          </cell>
          <cell r="E36">
            <v>86.343504034566507</v>
          </cell>
          <cell r="F36">
            <v>87.960662028441277</v>
          </cell>
          <cell r="G36">
            <v>81.582931456608449</v>
          </cell>
          <cell r="H36">
            <v>75.585919643931931</v>
          </cell>
          <cell r="I36">
            <v>69.959299621801023</v>
          </cell>
          <cell r="J36">
            <v>64.690738854129378</v>
          </cell>
          <cell r="K36">
            <v>59.766436955036355</v>
          </cell>
          <cell r="L36">
            <v>55.171571772398643</v>
          </cell>
          <cell r="M36">
            <v>50.890667296867917</v>
          </cell>
          <cell r="N36">
            <v>46.907895018166791</v>
          </cell>
          <cell r="O36">
            <v>43.207318753193924</v>
          </cell>
          <cell r="P36">
            <v>39.773091583057813</v>
          </cell>
          <cell r="Q36">
            <v>36.589612331816745</v>
          </cell>
          <cell r="R36">
            <v>33.641647974983265</v>
          </cell>
          <cell r="S36">
            <v>30.914427460256515</v>
          </cell>
          <cell r="T36">
            <v>28.39371163855014</v>
          </cell>
          <cell r="U36">
            <v>26.065843324525801</v>
          </cell>
          <cell r="V36">
            <v>23.917780918835618</v>
          </cell>
        </row>
        <row r="37">
          <cell r="B37">
            <v>14</v>
          </cell>
          <cell r="C37">
            <v>76.302289662677268</v>
          </cell>
          <cell r="D37">
            <v>82.144720107737882</v>
          </cell>
          <cell r="E37">
            <v>85.40140980529786</v>
          </cell>
          <cell r="F37">
            <v>86.619339987951093</v>
          </cell>
          <cell r="G37">
            <v>79.986500708557344</v>
          </cell>
          <cell r="H37">
            <v>73.781809596917341</v>
          </cell>
          <cell r="I37">
            <v>67.989972329464493</v>
          </cell>
          <cell r="J37">
            <v>62.593975130826315</v>
          </cell>
          <cell r="K37">
            <v>57.575643081263323</v>
          </cell>
          <cell r="L37">
            <v>52.916096363426036</v>
          </cell>
          <cell r="M37">
            <v>48.596120214326966</v>
          </cell>
          <cell r="N37">
            <v>44.596462100389836</v>
          </cell>
          <cell r="O37">
            <v>40.898067691570787</v>
          </cell>
          <cell r="P37">
            <v>37.482265534342545</v>
          </cell>
          <cell r="Q37">
            <v>34.330908877545106</v>
          </cell>
          <cell r="R37">
            <v>31.426481859065913</v>
          </cell>
          <cell r="S37">
            <v>28.752176188349392</v>
          </cell>
          <cell r="T37">
            <v>26.291943536657644</v>
          </cell>
          <cell r="U37">
            <v>24.030528053657463</v>
          </cell>
          <cell r="V37">
            <v>21.953482747781425</v>
          </cell>
        </row>
        <row r="38">
          <cell r="B38">
            <v>14.5</v>
          </cell>
          <cell r="C38">
            <v>76.136877819371634</v>
          </cell>
          <cell r="D38">
            <v>81.608709819555571</v>
          </cell>
          <cell r="E38">
            <v>84.473650515749611</v>
          </cell>
          <cell r="F38">
            <v>85.304208433486039</v>
          </cell>
          <cell r="G38">
            <v>78.42809193659339</v>
          </cell>
          <cell r="H38">
            <v>72.028375359989496</v>
          </cell>
          <cell r="I38">
            <v>66.084338264564295</v>
          </cell>
          <cell r="J38">
            <v>60.57390593196228</v>
          </cell>
          <cell r="K38">
            <v>55.474220430926394</v>
          </cell>
          <cell r="L38">
            <v>50.762099234341555</v>
          </cell>
          <cell r="M38">
            <v>46.414399657891806</v>
          </cell>
          <cell r="N38">
            <v>42.408304672640874</v>
          </cell>
          <cell r="O38">
            <v>38.721543310176592</v>
          </cell>
          <cell r="P38">
            <v>35.332556877396584</v>
          </cell>
          <cell r="Q38">
            <v>32.220620482824408</v>
          </cell>
          <cell r="R38">
            <v>29.365927907960891</v>
          </cell>
          <cell r="S38">
            <v>26.749646601368966</v>
          </cell>
          <cell r="T38">
            <v>24.353948500365941</v>
          </cell>
          <cell r="U38">
            <v>22.162021469777855</v>
          </cell>
          <cell r="V38">
            <v>20.158065367099223</v>
          </cell>
        </row>
        <row r="39">
          <cell r="B39">
            <v>15</v>
          </cell>
          <cell r="C39">
            <v>75.972542975832638</v>
          </cell>
          <cell r="D39">
            <v>81.078509873227873</v>
          </cell>
          <cell r="E39">
            <v>83.559946867744003</v>
          </cell>
          <cell r="F39">
            <v>84.0146449320101</v>
          </cell>
          <cell r="G39">
            <v>76.906639429412451</v>
          </cell>
          <cell r="H39">
            <v>70.323981450278254</v>
          </cell>
          <cell r="I39">
            <v>64.240072652839132</v>
          </cell>
          <cell r="J39">
            <v>58.627409235740153</v>
          </cell>
          <cell r="K39">
            <v>53.458156543221996</v>
          </cell>
          <cell r="L39">
            <v>48.704601086835069</v>
          </cell>
          <cell r="M39">
            <v>44.339500943438807</v>
          </cell>
          <cell r="N39">
            <v>40.336352236686416</v>
          </cell>
          <cell r="O39">
            <v>36.669586635011306</v>
          </cell>
          <cell r="P39">
            <v>33.314712435271751</v>
          </cell>
          <cell r="Q39">
            <v>30.248409789096602</v>
          </cell>
          <cell r="R39">
            <v>27.44858891819743</v>
          </cell>
          <cell r="S39">
            <v>24.89441871210769</v>
          </cell>
          <cell r="T39">
            <v>22.566331869695304</v>
          </cell>
          <cell r="U39">
            <v>20.446011702331017</v>
          </cell>
          <cell r="V39">
            <v>18.516364834257534</v>
          </cell>
        </row>
        <row r="40"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</row>
        <row r="42">
          <cell r="B42" t="str">
            <v>IDR Delta DCF (Reset)</v>
          </cell>
          <cell r="D42" t="str">
            <v>Discount Rate</v>
          </cell>
        </row>
        <row r="43">
          <cell r="B43">
            <v>13</v>
          </cell>
          <cell r="C43">
            <v>71.675961235941003</v>
          </cell>
          <cell r="D43">
            <v>76.124526205288831</v>
          </cell>
          <cell r="E43">
            <v>76.822224663642146</v>
          </cell>
          <cell r="F43">
            <v>74.862355950273397</v>
          </cell>
          <cell r="G43">
            <v>66.24987252236582</v>
          </cell>
          <cell r="H43">
            <v>58.62820577200516</v>
          </cell>
          <cell r="I43">
            <v>51.883367939827579</v>
          </cell>
          <cell r="J43">
            <v>45.914484902502295</v>
          </cell>
          <cell r="K43">
            <v>40.632287524338309</v>
          </cell>
          <cell r="L43">
            <v>35.95777657021091</v>
          </cell>
          <cell r="M43">
            <v>31.82104121257602</v>
          </cell>
          <cell r="N43">
            <v>28.160213462456664</v>
          </cell>
          <cell r="O43">
            <v>24.920542887129791</v>
          </cell>
          <cell r="P43">
            <v>22.053577776221058</v>
          </cell>
          <cell r="Q43">
            <v>19.516440509930138</v>
          </cell>
          <cell r="R43">
            <v>17.271186291973574</v>
          </cell>
          <cell r="S43">
            <v>15.284235656613783</v>
          </cell>
          <cell r="T43">
            <v>13.525872262490083</v>
          </cell>
          <cell r="U43">
            <v>11.969798462380602</v>
          </cell>
          <cell r="V43">
            <v>10.592742002106727</v>
          </cell>
        </row>
        <row r="44">
          <cell r="B44">
            <v>13.5</v>
          </cell>
          <cell r="C44">
            <v>71.519208038767644</v>
          </cell>
          <cell r="D44">
            <v>75.623427194241131</v>
          </cell>
          <cell r="E44">
            <v>75.980336786625358</v>
          </cell>
          <cell r="F44">
            <v>73.715770124883363</v>
          </cell>
          <cell r="G44">
            <v>64.94781508800294</v>
          </cell>
          <cell r="H44">
            <v>57.222744570927702</v>
          </cell>
          <cell r="I44">
            <v>50.41651504046493</v>
          </cell>
          <cell r="J44">
            <v>44.419837040057217</v>
          </cell>
          <cell r="K44">
            <v>39.136420299609881</v>
          </cell>
          <cell r="L44">
            <v>34.481427576748793</v>
          </cell>
          <cell r="M44">
            <v>30.38011240242184</v>
          </cell>
          <cell r="N44">
            <v>26.766618856759337</v>
          </cell>
          <cell r="O44">
            <v>23.582924102871662</v>
          </cell>
          <cell r="P44">
            <v>20.777906698565339</v>
          </cell>
          <cell r="Q44">
            <v>18.306525725608228</v>
          </cell>
          <cell r="R44">
            <v>16.129097555601962</v>
          </cell>
          <cell r="S44">
            <v>14.210658639296883</v>
          </cell>
          <cell r="T44">
            <v>12.520404087486243</v>
          </cell>
          <cell r="U44">
            <v>11.031193028622242</v>
          </cell>
          <cell r="V44">
            <v>9.7191128005482259</v>
          </cell>
        </row>
        <row r="45">
          <cell r="B45">
            <v>14</v>
          </cell>
          <cell r="C45">
            <v>71.363484427524867</v>
          </cell>
          <cell r="D45">
            <v>75.127807683691287</v>
          </cell>
          <cell r="E45">
            <v>75.151315106014479</v>
          </cell>
          <cell r="F45">
            <v>72.591670045142678</v>
          </cell>
          <cell r="G45">
            <v>63.676903548370753</v>
          </cell>
          <cell r="H45">
            <v>55.856932937167315</v>
          </cell>
          <cell r="I45">
            <v>48.99730959400641</v>
          </cell>
          <cell r="J45">
            <v>42.980096135093348</v>
          </cell>
          <cell r="K45">
            <v>37.70183871499416</v>
          </cell>
          <cell r="L45">
            <v>33.071788346486095</v>
          </cell>
          <cell r="M45">
            <v>29.010340654812364</v>
          </cell>
          <cell r="N45">
            <v>25.447667241063481</v>
          </cell>
          <cell r="O45">
            <v>22.32251512373989</v>
          </cell>
          <cell r="P45">
            <v>19.581153617315689</v>
          </cell>
          <cell r="Q45">
            <v>17.176450541504991</v>
          </cell>
          <cell r="R45">
            <v>15.067061878513147</v>
          </cell>
          <cell r="S45">
            <v>13.216720946064163</v>
          </cell>
          <cell r="T45">
            <v>11.593614864968567</v>
          </cell>
          <cell r="U45">
            <v>10.169837600849615</v>
          </cell>
          <cell r="V45">
            <v>8.9209101761838738</v>
          </cell>
        </row>
        <row r="46">
          <cell r="B46">
            <v>14.5</v>
          </cell>
          <cell r="C46">
            <v>71.208779168271761</v>
          </cell>
          <cell r="D46">
            <v>74.63758411491871</v>
          </cell>
          <cell r="E46">
            <v>74.33490784915152</v>
          </cell>
          <cell r="F46">
            <v>71.489519002650752</v>
          </cell>
          <cell r="G46">
            <v>62.436261137686238</v>
          </cell>
          <cell r="H46">
            <v>54.529485709769631</v>
          </cell>
          <cell r="I46">
            <v>47.624004986698367</v>
          </cell>
          <cell r="J46">
            <v>41.593017455631774</v>
          </cell>
          <cell r="K46">
            <v>36.325779437232981</v>
          </cell>
          <cell r="L46">
            <v>31.725571560902171</v>
          </cell>
          <cell r="M46">
            <v>27.707922760613247</v>
          </cell>
          <cell r="N46">
            <v>24.199059179574892</v>
          </cell>
          <cell r="O46">
            <v>21.134549501812135</v>
          </cell>
          <cell r="P46">
            <v>18.458121835643784</v>
          </cell>
          <cell r="Q46">
            <v>16.120630424143044</v>
          </cell>
          <cell r="R46">
            <v>14.079153208858552</v>
          </cell>
          <cell r="S46">
            <v>12.296203675858994</v>
          </cell>
          <cell r="T46">
            <v>10.739042511667254</v>
          </cell>
          <cell r="U46">
            <v>9.3790764294037086</v>
          </cell>
          <cell r="V46">
            <v>8.1913331261167759</v>
          </cell>
        </row>
        <row r="47">
          <cell r="B47">
            <v>15</v>
          </cell>
          <cell r="C47">
            <v>71.055081198005865</v>
          </cell>
          <cell r="D47">
            <v>74.152674560788284</v>
          </cell>
          <cell r="E47">
            <v>73.530869239937317</v>
          </cell>
          <cell r="F47">
            <v>70.408795365014839</v>
          </cell>
          <cell r="G47">
            <v>61.225039447838981</v>
          </cell>
          <cell r="H47">
            <v>53.239164737251294</v>
          </cell>
          <cell r="I47">
            <v>46.294925858479388</v>
          </cell>
          <cell r="J47">
            <v>40.256457268242947</v>
          </cell>
          <cell r="K47">
            <v>35.005615015863441</v>
          </cell>
          <cell r="L47">
            <v>30.4396652311856</v>
          </cell>
          <cell r="M47">
            <v>26.46927411407443</v>
          </cell>
          <cell r="N47">
            <v>23.016760099195171</v>
          </cell>
          <cell r="O47">
            <v>20.014573999300147</v>
          </cell>
          <cell r="P47">
            <v>17.403977390695783</v>
          </cell>
          <cell r="Q47">
            <v>15.133893383213724</v>
          </cell>
          <cell r="R47">
            <v>13.159907289751059</v>
          </cell>
          <cell r="S47">
            <v>11.443397643261795</v>
          </cell>
          <cell r="T47">
            <v>9.9507805593580869</v>
          </cell>
          <cell r="U47">
            <v>8.65285266031138</v>
          </cell>
          <cell r="V47">
            <v>7.5242197046185888</v>
          </cell>
        </row>
        <row r="51">
          <cell r="B51" t="str">
            <v>Difference between Current and Capping Splits at 15%</v>
          </cell>
        </row>
        <row r="53">
          <cell r="E53" t="str">
            <v>FYE December 31,</v>
          </cell>
          <cell r="J53" t="str">
            <v>Transaction</v>
          </cell>
        </row>
        <row r="54">
          <cell r="B54" t="str">
            <v>($ in millions except for per unit data)</v>
          </cell>
          <cell r="E54">
            <v>2011</v>
          </cell>
          <cell r="F54">
            <v>2012</v>
          </cell>
          <cell r="G54">
            <v>2013</v>
          </cell>
          <cell r="H54">
            <v>2014</v>
          </cell>
          <cell r="I54">
            <v>2015</v>
          </cell>
          <cell r="J54" t="str">
            <v>Value</v>
          </cell>
          <cell r="M54" t="str">
            <v>Terminal Value Range</v>
          </cell>
        </row>
        <row r="55">
          <cell r="B55" t="str">
            <v>Cash Flow Delta</v>
          </cell>
          <cell r="E55">
            <v>61.762439643137256</v>
          </cell>
          <cell r="F55">
            <v>77.003464701960795</v>
          </cell>
          <cell r="G55">
            <v>92.244489760784319</v>
          </cell>
          <cell r="H55">
            <v>107.48551481960786</v>
          </cell>
          <cell r="I55">
            <v>113.42951459254901</v>
          </cell>
          <cell r="J55">
            <v>1588.0132042956861</v>
          </cell>
          <cell r="K55">
            <v>1814.8722334807842</v>
          </cell>
          <cell r="M55">
            <v>14</v>
          </cell>
          <cell r="N55">
            <v>16</v>
          </cell>
        </row>
        <row r="56">
          <cell r="B56" t="str">
            <v>Status Quo (Current)  - GP % of CF</v>
          </cell>
          <cell r="E56">
            <v>30.554011693826283</v>
          </cell>
          <cell r="F56">
            <v>32.92551997423309</v>
          </cell>
          <cell r="G56">
            <v>34.781474006541856</v>
          </cell>
          <cell r="H56">
            <v>36.273509772689827</v>
          </cell>
          <cell r="I56">
            <v>36.779025552061078</v>
          </cell>
        </row>
        <row r="57">
          <cell r="B57" t="str">
            <v>Status Quo (15% Cap)  - GP % of CF</v>
          </cell>
          <cell r="E57">
            <v>9.6039066739012497</v>
          </cell>
          <cell r="F57">
            <v>10.122609122118682</v>
          </cell>
          <cell r="G57">
            <v>10.550335570469795</v>
          </cell>
          <cell r="H57">
            <v>10.909090909090907</v>
          </cell>
          <cell r="I57">
            <v>11.033803401078387</v>
          </cell>
        </row>
        <row r="58">
          <cell r="B58" t="str">
            <v>Total Distributed to General Partner</v>
          </cell>
        </row>
        <row r="60">
          <cell r="B60" t="str">
            <v>Terminal Multiple</v>
          </cell>
          <cell r="E60">
            <v>14</v>
          </cell>
          <cell r="K60" t="str">
            <v>--</v>
          </cell>
        </row>
        <row r="62">
          <cell r="B62" t="str">
            <v>Assumed Terminal Growth:</v>
          </cell>
          <cell r="D62">
            <v>3</v>
          </cell>
        </row>
        <row r="65">
          <cell r="B65" t="str">
            <v>PV of GP Cash Flow</v>
          </cell>
          <cell r="C65" t="str">
            <v>Total PV Range</v>
          </cell>
          <cell r="J65" t="str">
            <v>PV TV Range</v>
          </cell>
          <cell r="L65">
            <v>4.4958904109589044</v>
          </cell>
        </row>
        <row r="66">
          <cell r="A66">
            <v>11.5</v>
          </cell>
          <cell r="B66" t="str">
            <v>Cost of Equity Capital (11.5%)</v>
          </cell>
          <cell r="C66">
            <v>1310.6901825122168</v>
          </cell>
          <cell r="D66">
            <v>1449.7537755713242</v>
          </cell>
          <cell r="E66">
            <v>58.516897070483807</v>
          </cell>
          <cell r="F66">
            <v>65.432308907782797</v>
          </cell>
          <cell r="G66">
            <v>70.298740609199314</v>
          </cell>
          <cell r="H66">
            <v>73.465287981444789</v>
          </cell>
          <cell r="I66">
            <v>69.531796529553731</v>
          </cell>
          <cell r="J66">
            <v>973.44515141375234</v>
          </cell>
          <cell r="K66">
            <v>1112.5087444728597</v>
          </cell>
        </row>
        <row r="67">
          <cell r="A67">
            <v>12</v>
          </cell>
          <cell r="B67" t="str">
            <v>Cost of Equity Capital (12.0%)</v>
          </cell>
          <cell r="C67">
            <v>1287.4323772261919</v>
          </cell>
          <cell r="D67">
            <v>1423.7265327399002</v>
          </cell>
          <cell r="E67">
            <v>58.387206473439122</v>
          </cell>
          <cell r="F67">
            <v>64.995830607183677</v>
          </cell>
          <cell r="G67">
            <v>69.518059699180725</v>
          </cell>
          <cell r="H67">
            <v>72.325114093575536</v>
          </cell>
          <cell r="I67">
            <v>68.147077756854188</v>
          </cell>
          <cell r="J67">
            <v>954.05908859595866</v>
          </cell>
          <cell r="K67">
            <v>1090.353244109667</v>
          </cell>
        </row>
        <row r="68">
          <cell r="A68">
            <v>12.5</v>
          </cell>
          <cell r="B68" t="str">
            <v>Cost of Equity Capital (12.5%)</v>
          </cell>
          <cell r="C68">
            <v>1264.7184384478355</v>
          </cell>
          <cell r="D68">
            <v>1398.3102792214377</v>
          </cell>
          <cell r="E68">
            <v>58.258379080391194</v>
          </cell>
          <cell r="F68">
            <v>64.564188749753299</v>
          </cell>
          <cell r="G68">
            <v>68.749468133573302</v>
          </cell>
          <cell r="H68">
            <v>71.207596682103031</v>
          </cell>
          <cell r="I68">
            <v>66.795920386800987</v>
          </cell>
          <cell r="J68">
            <v>935.14288541521375</v>
          </cell>
          <cell r="K68">
            <v>1068.7347261888158</v>
          </cell>
        </row>
        <row r="69">
          <cell r="A69">
            <v>13</v>
          </cell>
          <cell r="B69" t="str">
            <v>Cost of Equity Capital (13.0%)</v>
          </cell>
          <cell r="C69">
            <v>1242.5331361779761</v>
          </cell>
          <cell r="D69">
            <v>1373.4878706031573</v>
          </cell>
          <cell r="E69">
            <v>58.130405347648185</v>
          </cell>
          <cell r="F69">
            <v>64.13730860502973</v>
          </cell>
          <cell r="G69">
            <v>67.992726211699406</v>
          </cell>
          <cell r="H69">
            <v>70.11218782474036</v>
          </cell>
          <cell r="I69">
            <v>65.477367212590565</v>
          </cell>
          <cell r="J69">
            <v>916.68314097626785</v>
          </cell>
          <cell r="K69">
            <v>1047.637875401449</v>
          </cell>
        </row>
        <row r="70">
          <cell r="A70">
            <v>13.5</v>
          </cell>
          <cell r="B70" t="str">
            <v>Cost of Equity Capital (13.5%)</v>
          </cell>
          <cell r="C70">
            <v>1220.8617339016646</v>
          </cell>
          <cell r="D70">
            <v>1349.242718687316</v>
          </cell>
          <cell r="E70">
            <v>58.003275878658826</v>
          </cell>
          <cell r="F70">
            <v>63.715116921017525</v>
          </cell>
          <cell r="G70">
            <v>67.247600017117307</v>
          </cell>
          <cell r="H70">
            <v>69.038355192484843</v>
          </cell>
          <cell r="I70">
            <v>64.190492392825732</v>
          </cell>
          <cell r="J70">
            <v>898.66689349956027</v>
          </cell>
          <cell r="K70">
            <v>1027.0478782852117</v>
          </cell>
        </row>
        <row r="73">
          <cell r="B73" t="str">
            <v>Average Value</v>
          </cell>
          <cell r="D73">
            <v>1400</v>
          </cell>
        </row>
        <row r="77">
          <cell r="B77" t="str">
            <v>Difference between Current and Resetting Splits</v>
          </cell>
        </row>
        <row r="79">
          <cell r="E79" t="str">
            <v>FYE December 31,</v>
          </cell>
          <cell r="J79" t="str">
            <v>Transaction</v>
          </cell>
          <cell r="M79" t="str">
            <v>Terminal Value Range</v>
          </cell>
        </row>
        <row r="80">
          <cell r="E80">
            <v>2011</v>
          </cell>
          <cell r="F80">
            <v>2012</v>
          </cell>
          <cell r="G80">
            <v>2013</v>
          </cell>
          <cell r="H80">
            <v>2014</v>
          </cell>
          <cell r="I80">
            <v>2015</v>
          </cell>
          <cell r="J80" t="str">
            <v>Value</v>
          </cell>
          <cell r="M80">
            <v>8</v>
          </cell>
          <cell r="N80">
            <v>10</v>
          </cell>
        </row>
        <row r="81">
          <cell r="B81" t="str">
            <v>Cash Flow Delta</v>
          </cell>
          <cell r="E81">
            <v>76.154332714931826</v>
          </cell>
          <cell r="F81">
            <v>91.395357773755336</v>
          </cell>
          <cell r="G81">
            <v>104.22330903929337</v>
          </cell>
          <cell r="H81">
            <v>114.76776177685436</v>
          </cell>
          <cell r="I81">
            <v>114.76776177685433</v>
          </cell>
          <cell r="J81">
            <v>918.14209421483463</v>
          </cell>
          <cell r="K81">
            <v>1147.6776177685433</v>
          </cell>
        </row>
        <row r="82">
          <cell r="B82" t="str">
            <v>Status Quo (50% Cap)  - GP % of CF</v>
          </cell>
          <cell r="E82">
            <v>30.554011693826283</v>
          </cell>
          <cell r="F82">
            <v>32.92551997423309</v>
          </cell>
          <cell r="G82">
            <v>34.781474006541856</v>
          </cell>
          <cell r="H82">
            <v>36.273509772689827</v>
          </cell>
          <cell r="I82">
            <v>36.779025552061078</v>
          </cell>
        </row>
        <row r="83">
          <cell r="B83" t="str">
            <v>Status Quo (Reset)  - GP % of CF</v>
          </cell>
          <cell r="E83">
            <v>2.7689206732411735</v>
          </cell>
          <cell r="F83">
            <v>4.0244126753798879</v>
          </cell>
          <cell r="G83">
            <v>6.0158169420480876</v>
          </cell>
          <cell r="H83">
            <v>8.4400637932852067</v>
          </cell>
          <cell r="I83">
            <v>10.604304228291287</v>
          </cell>
        </row>
        <row r="84">
          <cell r="B84" t="str">
            <v>Total Distributed to General Partner</v>
          </cell>
        </row>
        <row r="85">
          <cell r="B85" t="str">
            <v>Terminal Multiple</v>
          </cell>
          <cell r="E85">
            <v>10</v>
          </cell>
          <cell r="J85" t="str">
            <v>--</v>
          </cell>
        </row>
        <row r="87">
          <cell r="B87" t="str">
            <v>Assumed Terminal Growth:</v>
          </cell>
          <cell r="D87">
            <v>3</v>
          </cell>
        </row>
        <row r="90">
          <cell r="B90" t="str">
            <v>PV of GP Cash Flow</v>
          </cell>
          <cell r="C90" t="str">
            <v>Total PV Range</v>
          </cell>
          <cell r="J90" t="str">
            <v>PV TV</v>
          </cell>
          <cell r="L90">
            <v>5.0027397260273974</v>
          </cell>
          <cell r="M90" t="str">
            <v>TV Date</v>
          </cell>
          <cell r="N90">
            <v>42369</v>
          </cell>
        </row>
        <row r="91">
          <cell r="A91">
            <v>13</v>
          </cell>
          <cell r="B91" t="str">
            <v>Cost of Equity Capital (13.0%)</v>
          </cell>
          <cell r="C91">
            <v>863.89885032880125</v>
          </cell>
          <cell r="D91">
            <v>988.43982776662369</v>
          </cell>
          <cell r="E91">
            <v>71.675961235941003</v>
          </cell>
          <cell r="F91">
            <v>76.124526205288831</v>
          </cell>
          <cell r="G91">
            <v>76.822224663642146</v>
          </cell>
          <cell r="H91">
            <v>74.862355950273397</v>
          </cell>
          <cell r="I91">
            <v>66.24987252236582</v>
          </cell>
          <cell r="J91">
            <v>498.16390975128996</v>
          </cell>
          <cell r="K91">
            <v>622.70488718911247</v>
          </cell>
          <cell r="M91" t="str">
            <v>Valuation Date</v>
          </cell>
          <cell r="N91">
            <v>40543</v>
          </cell>
        </row>
        <row r="92">
          <cell r="A92">
            <v>13.5</v>
          </cell>
          <cell r="B92" t="str">
            <v>Cost of Equity Capital (13.5%)</v>
          </cell>
          <cell r="C92">
            <v>849.06805094483241</v>
          </cell>
          <cell r="D92">
            <v>970.88842437291044</v>
          </cell>
          <cell r="E92">
            <v>71.519208038767644</v>
          </cell>
          <cell r="F92">
            <v>75.623427194241131</v>
          </cell>
          <cell r="G92">
            <v>75.980336786625358</v>
          </cell>
          <cell r="H92">
            <v>73.715770124883363</v>
          </cell>
          <cell r="I92">
            <v>64.94781508800294</v>
          </cell>
          <cell r="J92">
            <v>487.281493712312</v>
          </cell>
          <cell r="K92">
            <v>609.10186714039003</v>
          </cell>
          <cell r="M92" t="str">
            <v>Days in Period</v>
          </cell>
          <cell r="N92">
            <v>1826</v>
          </cell>
        </row>
        <row r="93">
          <cell r="A93">
            <v>14</v>
          </cell>
          <cell r="B93" t="str">
            <v>Cost of Equity Capital (14.0%)</v>
          </cell>
          <cell r="C93">
            <v>834.59426283013795</v>
          </cell>
          <cell r="D93">
            <v>953.76503333498647</v>
          </cell>
          <cell r="E93">
            <v>71.363484427524867</v>
          </cell>
          <cell r="F93">
            <v>75.127807683691287</v>
          </cell>
          <cell r="G93">
            <v>75.151315106014479</v>
          </cell>
          <cell r="H93">
            <v>72.591670045142678</v>
          </cell>
          <cell r="I93">
            <v>63.676903548370753</v>
          </cell>
          <cell r="J93">
            <v>476.68308201939391</v>
          </cell>
          <cell r="K93">
            <v>595.85385252424237</v>
          </cell>
        </row>
        <row r="94">
          <cell r="A94">
            <v>14.5</v>
          </cell>
          <cell r="B94" t="str">
            <v>Cost of Equity Capital (14.5%)</v>
          </cell>
          <cell r="C94">
            <v>820.4671168728953</v>
          </cell>
          <cell r="D94">
            <v>937.05713327294939</v>
          </cell>
          <cell r="E94">
            <v>71.208779168271761</v>
          </cell>
          <cell r="F94">
            <v>74.63758411491871</v>
          </cell>
          <cell r="G94">
            <v>74.33490784915152</v>
          </cell>
          <cell r="H94">
            <v>71.489519002650752</v>
          </cell>
          <cell r="I94">
            <v>62.436261137686238</v>
          </cell>
          <cell r="J94">
            <v>466.36006560021633</v>
          </cell>
          <cell r="K94">
            <v>582.95008200027041</v>
          </cell>
          <cell r="M94" t="str">
            <v>Mid Year of First Cash Flow</v>
          </cell>
          <cell r="N94">
            <v>40724</v>
          </cell>
        </row>
        <row r="95">
          <cell r="A95">
            <v>15</v>
          </cell>
          <cell r="B95" t="str">
            <v>Cost of Equity Capital (15.0%)</v>
          </cell>
          <cell r="C95">
            <v>806.67659214166088</v>
          </cell>
          <cell r="D95">
            <v>920.75262522417972</v>
          </cell>
          <cell r="E95">
            <v>71.055081198005865</v>
          </cell>
          <cell r="F95">
            <v>74.152674560788284</v>
          </cell>
          <cell r="G95">
            <v>73.530869239937317</v>
          </cell>
          <cell r="H95">
            <v>70.408795365014839</v>
          </cell>
          <cell r="I95">
            <v>61.225039447838981</v>
          </cell>
          <cell r="J95">
            <v>456.30413233007556</v>
          </cell>
          <cell r="K95">
            <v>570.38016541259447</v>
          </cell>
          <cell r="M95" t="str">
            <v>Valuation Date</v>
          </cell>
          <cell r="N95">
            <v>40543</v>
          </cell>
        </row>
        <row r="98">
          <cell r="B98" t="str">
            <v>Average Value</v>
          </cell>
          <cell r="D98">
            <v>950</v>
          </cell>
        </row>
        <row r="103">
          <cell r="B103" t="str">
            <v>Difference between Current and IDR Elimination</v>
          </cell>
        </row>
        <row r="105">
          <cell r="M105" t="str">
            <v>Terminal Value Range</v>
          </cell>
        </row>
        <row r="106">
          <cell r="E106" t="str">
            <v>FYE December 31,</v>
          </cell>
          <cell r="J106" t="str">
            <v>Transaction</v>
          </cell>
          <cell r="M106">
            <v>12</v>
          </cell>
          <cell r="N106">
            <v>14</v>
          </cell>
        </row>
        <row r="107">
          <cell r="B107" t="str">
            <v>($ in millions except for per unit data)</v>
          </cell>
          <cell r="E107">
            <v>2011</v>
          </cell>
          <cell r="F107">
            <v>2012</v>
          </cell>
          <cell r="G107">
            <v>2013</v>
          </cell>
          <cell r="H107">
            <v>2014</v>
          </cell>
          <cell r="I107">
            <v>2015</v>
          </cell>
          <cell r="J107" t="str">
            <v>Value</v>
          </cell>
        </row>
        <row r="108">
          <cell r="B108" t="str">
            <v>Total LP Distribution</v>
          </cell>
          <cell r="E108">
            <v>185.06959000000001</v>
          </cell>
          <cell r="F108">
            <v>203.576549</v>
          </cell>
          <cell r="G108">
            <v>222.08350799999999</v>
          </cell>
          <cell r="H108">
            <v>240.59046699999999</v>
          </cell>
          <cell r="I108">
            <v>247.80818101</v>
          </cell>
        </row>
        <row r="109">
          <cell r="B109" t="str">
            <v>LP Units Outstanding</v>
          </cell>
          <cell r="E109">
            <v>74.027835999999994</v>
          </cell>
          <cell r="F109">
            <v>74.027835999999994</v>
          </cell>
          <cell r="G109">
            <v>74.027835999999994</v>
          </cell>
          <cell r="H109">
            <v>74.027835999999994</v>
          </cell>
          <cell r="I109">
            <v>74.027835999999994</v>
          </cell>
          <cell r="M109" t="str">
            <v>Perpetuity Growth Range</v>
          </cell>
        </row>
        <row r="110">
          <cell r="B110" t="str">
            <v>LP Dist. / Unit</v>
          </cell>
          <cell r="E110">
            <v>2.5000000000000004</v>
          </cell>
          <cell r="F110">
            <v>2.7500000000000004</v>
          </cell>
          <cell r="G110">
            <v>3</v>
          </cell>
          <cell r="H110">
            <v>3.25</v>
          </cell>
          <cell r="I110">
            <v>3.3475000000000001</v>
          </cell>
          <cell r="M110">
            <v>0.02</v>
          </cell>
          <cell r="N110">
            <v>0.04</v>
          </cell>
        </row>
        <row r="111">
          <cell r="B111" t="str">
            <v>GP Cash Distributions</v>
          </cell>
          <cell r="E111">
            <v>81.424695003281315</v>
          </cell>
          <cell r="F111">
            <v>99.931654003281309</v>
          </cell>
          <cell r="G111">
            <v>118.4386130032813</v>
          </cell>
          <cell r="H111">
            <v>136.94557200328131</v>
          </cell>
          <cell r="I111">
            <v>144.16328601328129</v>
          </cell>
          <cell r="J111">
            <v>1729.9594321593754</v>
          </cell>
          <cell r="K111">
            <v>2018.2860041859381</v>
          </cell>
        </row>
        <row r="112">
          <cell r="B112" t="str">
            <v>GP % of Cash Distributions</v>
          </cell>
          <cell r="E112">
            <v>30.554011693826283</v>
          </cell>
          <cell r="F112">
            <v>32.92551997423309</v>
          </cell>
          <cell r="G112">
            <v>34.781474006541856</v>
          </cell>
          <cell r="H112">
            <v>36.273509772689827</v>
          </cell>
          <cell r="I112">
            <v>36.779025552061078</v>
          </cell>
        </row>
        <row r="113">
          <cell r="B113" t="str">
            <v>Total Distributed to General Partner</v>
          </cell>
        </row>
        <row r="114">
          <cell r="B114" t="str">
            <v>Terminal Multiple</v>
          </cell>
          <cell r="E114">
            <v>14</v>
          </cell>
          <cell r="K114" t="str">
            <v>--</v>
          </cell>
        </row>
        <row r="115">
          <cell r="K115" t="str">
            <v>--</v>
          </cell>
        </row>
        <row r="116">
          <cell r="K116" t="str">
            <v>--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  <cell r="Q116" t="e">
            <v>#REF!</v>
          </cell>
        </row>
        <row r="121">
          <cell r="B121" t="str">
            <v>Distribution / LP Unit</v>
          </cell>
        </row>
        <row r="122">
          <cell r="B122" t="str">
            <v>Distribution per LP Unit Growth</v>
          </cell>
          <cell r="K122" t="str">
            <v>--</v>
          </cell>
        </row>
        <row r="124">
          <cell r="B124" t="str">
            <v>LP Coverage</v>
          </cell>
          <cell r="K124" t="str">
            <v>--</v>
          </cell>
        </row>
        <row r="125">
          <cell r="B125" t="str">
            <v>Total Coverage</v>
          </cell>
          <cell r="K125" t="str">
            <v>--</v>
          </cell>
        </row>
        <row r="128">
          <cell r="B128" t="str">
            <v>Assumed Terminal Growth:</v>
          </cell>
          <cell r="D128">
            <v>0</v>
          </cell>
        </row>
        <row r="129">
          <cell r="B129" t="str">
            <v>Split Tier</v>
          </cell>
          <cell r="E129" t="str">
            <v>50% Split</v>
          </cell>
          <cell r="F129" t="str">
            <v>50% Split</v>
          </cell>
          <cell r="G129" t="str">
            <v>50% Split</v>
          </cell>
          <cell r="H129" t="str">
            <v>50% Split</v>
          </cell>
          <cell r="I129" t="str">
            <v>50% Split</v>
          </cell>
        </row>
        <row r="130">
          <cell r="B130" t="str">
            <v>PV of GP Cash Flow</v>
          </cell>
          <cell r="C130" t="str">
            <v>Total PV Range</v>
          </cell>
          <cell r="E130">
            <v>0</v>
          </cell>
          <cell r="J130" t="str">
            <v>PV TV Range</v>
          </cell>
          <cell r="L130">
            <v>5.0027397260273974</v>
          </cell>
        </row>
        <row r="131">
          <cell r="A131">
            <v>13</v>
          </cell>
          <cell r="B131" t="str">
            <v>Cost of Equity Capital (13.0%)</v>
          </cell>
          <cell r="C131">
            <v>1358.3567652056445</v>
          </cell>
          <cell r="D131">
            <v>1514.7964854961845</v>
          </cell>
          <cell r="E131">
            <v>76.636391845886266</v>
          </cell>
          <cell r="F131">
            <v>83.234531810051166</v>
          </cell>
          <cell r="G131">
            <v>87.300219316179309</v>
          </cell>
          <cell r="H131">
            <v>89.328814977299785</v>
          </cell>
          <cell r="I131">
            <v>83.218485512988352</v>
          </cell>
          <cell r="J131">
            <v>938.63832174323966</v>
          </cell>
          <cell r="K131">
            <v>1095.0780420337796</v>
          </cell>
        </row>
        <row r="132">
          <cell r="A132">
            <v>13.5</v>
          </cell>
          <cell r="B132" t="str">
            <v>Cost of Equity Capital (13.5%)</v>
          </cell>
          <cell r="C132">
            <v>1333.1762378596675</v>
          </cell>
          <cell r="D132">
            <v>1486.1985244744662</v>
          </cell>
          <cell r="E132">
            <v>76.468790334381879</v>
          </cell>
          <cell r="F132">
            <v>82.686630316877242</v>
          </cell>
          <cell r="G132">
            <v>86.343504034566507</v>
          </cell>
          <cell r="H132">
            <v>87.960662028441277</v>
          </cell>
          <cell r="I132">
            <v>81.582931456608449</v>
          </cell>
          <cell r="J132">
            <v>918.1337196887921</v>
          </cell>
          <cell r="K132">
            <v>1071.1560063035909</v>
          </cell>
        </row>
        <row r="133">
          <cell r="A133">
            <v>14</v>
          </cell>
          <cell r="B133" t="str">
            <v>Cost of Equity Capital (14.0%)</v>
          </cell>
          <cell r="C133">
            <v>1308.6184976884999</v>
          </cell>
          <cell r="D133">
            <v>1458.3125372578797</v>
          </cell>
          <cell r="E133">
            <v>76.302289662677268</v>
          </cell>
          <cell r="F133">
            <v>82.144720107737882</v>
          </cell>
          <cell r="G133">
            <v>85.40140980529786</v>
          </cell>
          <cell r="H133">
            <v>86.619339987951093</v>
          </cell>
          <cell r="I133">
            <v>79.986500708557344</v>
          </cell>
          <cell r="J133">
            <v>898.16423741627841</v>
          </cell>
          <cell r="K133">
            <v>1047.8582769856582</v>
          </cell>
        </row>
        <row r="134">
          <cell r="A134">
            <v>14.5</v>
          </cell>
          <cell r="B134" t="str">
            <v>Cost of Equity Capital (14.5%)</v>
          </cell>
          <cell r="C134">
            <v>1284.6651922729759</v>
          </cell>
          <cell r="D134">
            <v>1431.117467897679</v>
          </cell>
          <cell r="E134">
            <v>76.136877819371634</v>
          </cell>
          <cell r="F134">
            <v>81.608709819555571</v>
          </cell>
          <cell r="G134">
            <v>84.473650515749611</v>
          </cell>
          <cell r="H134">
            <v>85.304208433486039</v>
          </cell>
          <cell r="I134">
            <v>78.42809193659339</v>
          </cell>
          <cell r="J134">
            <v>878.7136537482196</v>
          </cell>
          <cell r="K134">
            <v>1025.1659293729228</v>
          </cell>
        </row>
        <row r="135">
          <cell r="A135">
            <v>15</v>
          </cell>
          <cell r="B135" t="str">
            <v>Cost of Equity Capital (15.0%)</v>
          </cell>
          <cell r="C135">
            <v>1261.2985910927996</v>
          </cell>
          <cell r="D135">
            <v>1404.5929755952282</v>
          </cell>
          <cell r="E135">
            <v>75.972542975832638</v>
          </cell>
          <cell r="F135">
            <v>81.078509873227873</v>
          </cell>
          <cell r="G135">
            <v>83.559946867744003</v>
          </cell>
          <cell r="H135">
            <v>84.0146449320101</v>
          </cell>
          <cell r="I135">
            <v>76.906639429412451</v>
          </cell>
          <cell r="J135">
            <v>859.76630701457248</v>
          </cell>
          <cell r="K135">
            <v>1003.0606915170011</v>
          </cell>
        </row>
        <row r="138">
          <cell r="B138" t="str">
            <v>Average Value</v>
          </cell>
          <cell r="D138">
            <v>1460</v>
          </cell>
        </row>
        <row r="140">
          <cell r="D140" t="str">
            <v>Check</v>
          </cell>
          <cell r="E140">
            <v>0</v>
          </cell>
          <cell r="F140">
            <v>0</v>
          </cell>
          <cell r="G140">
            <v>0</v>
          </cell>
          <cell r="H140" t="str">
            <v>--</v>
          </cell>
          <cell r="I140" t="str">
            <v>--</v>
          </cell>
        </row>
      </sheetData>
      <sheetData sheetId="11">
        <row r="3">
          <cell r="B3" t="str">
            <v xml:space="preserve">Total GP Cash Flow </v>
          </cell>
        </row>
        <row r="4">
          <cell r="C4">
            <v>2010</v>
          </cell>
          <cell r="D4">
            <v>2011</v>
          </cell>
          <cell r="E4">
            <v>2012</v>
          </cell>
          <cell r="F4">
            <v>2013</v>
          </cell>
          <cell r="G4">
            <v>2014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>
            <v>2021</v>
          </cell>
        </row>
        <row r="5">
          <cell r="B5" t="str">
            <v>50% IDR Cap (Status Quo)</v>
          </cell>
          <cell r="C5">
            <v>56.255230763281318</v>
          </cell>
          <cell r="D5">
            <v>81.424695003281315</v>
          </cell>
          <cell r="E5">
            <v>99.931654003281309</v>
          </cell>
          <cell r="F5">
            <v>118.4386130032813</v>
          </cell>
          <cell r="G5">
            <v>136.94557200328131</v>
          </cell>
          <cell r="H5">
            <v>144.16328601328129</v>
          </cell>
          <cell r="I5">
            <v>151.59753144358129</v>
          </cell>
          <cell r="J5">
            <v>159.25480423679028</v>
          </cell>
          <cell r="K5">
            <v>167.14179521379558</v>
          </cell>
          <cell r="L5">
            <v>175.26539592011099</v>
          </cell>
          <cell r="M5">
            <v>183.6327046476159</v>
          </cell>
          <cell r="N5">
            <v>192.25103263694595</v>
          </cell>
        </row>
        <row r="6">
          <cell r="B6" t="str">
            <v>15% IDR Cap</v>
          </cell>
          <cell r="C6">
            <v>35.183424974810734</v>
          </cell>
          <cell r="D6">
            <v>40.339046205285541</v>
          </cell>
          <cell r="E6">
            <v>47.615815827374135</v>
          </cell>
          <cell r="F6">
            <v>54.892585449462743</v>
          </cell>
          <cell r="G6">
            <v>61.977861134127956</v>
          </cell>
          <cell r="H6">
            <v>64.850270195478714</v>
          </cell>
          <cell r="I6">
            <v>67.722679256829494</v>
          </cell>
          <cell r="J6">
            <v>70.786582255603633</v>
          </cell>
          <cell r="K6">
            <v>73.850485254377773</v>
          </cell>
          <cell r="L6">
            <v>77.105882190575301</v>
          </cell>
          <cell r="M6">
            <v>80.361279126772843</v>
          </cell>
          <cell r="N6">
            <v>83.61667606297037</v>
          </cell>
        </row>
      </sheetData>
      <sheetData sheetId="12" refreshError="1"/>
      <sheetData sheetId="13">
        <row r="2">
          <cell r="B2" t="str">
            <v>NRP</v>
          </cell>
          <cell r="C2" t="str">
            <v>TICKER</v>
          </cell>
        </row>
        <row r="3">
          <cell r="B3" t="str">
            <v>NRP.xls!</v>
          </cell>
          <cell r="C3" t="str">
            <v>COMP</v>
          </cell>
          <cell r="L3" t="str">
            <v>IDR Cap</v>
          </cell>
          <cell r="M3">
            <v>1</v>
          </cell>
        </row>
        <row r="4">
          <cell r="L4" t="str">
            <v>Cap Level</v>
          </cell>
          <cell r="M4">
            <v>50</v>
          </cell>
        </row>
        <row r="5">
          <cell r="A5" t="str">
            <v>x</v>
          </cell>
          <cell r="C5" t="str">
            <v>NRP DCF Waterfall</v>
          </cell>
        </row>
        <row r="7">
          <cell r="I7" t="str">
            <v>Quarterly</v>
          </cell>
          <cell r="J7" t="str">
            <v>Annual</v>
          </cell>
          <cell r="K7" t="str">
            <v>Allocation</v>
          </cell>
        </row>
        <row r="8">
          <cell r="I8" t="str">
            <v>Dist</v>
          </cell>
          <cell r="J8" t="str">
            <v>Dist</v>
          </cell>
          <cell r="K8" t="str">
            <v>Unitholders</v>
          </cell>
          <cell r="L8" t="str">
            <v>GP</v>
          </cell>
        </row>
        <row r="9">
          <cell r="C9" t="str">
            <v xml:space="preserve">Minimum Quarterly Distribution </v>
          </cell>
          <cell r="I9">
            <v>0.25624999999999998</v>
          </cell>
          <cell r="J9">
            <v>1.0249999999999999</v>
          </cell>
          <cell r="K9">
            <v>98</v>
          </cell>
          <cell r="L9">
            <v>2</v>
          </cell>
          <cell r="M9">
            <v>2</v>
          </cell>
        </row>
        <row r="10">
          <cell r="C10" t="str">
            <v>First Target Distribution</v>
          </cell>
          <cell r="D10" t="str">
            <v>up to</v>
          </cell>
          <cell r="I10">
            <v>0.28125</v>
          </cell>
          <cell r="J10">
            <v>1.125</v>
          </cell>
          <cell r="K10">
            <v>98</v>
          </cell>
          <cell r="L10">
            <v>2</v>
          </cell>
          <cell r="M10">
            <v>2</v>
          </cell>
        </row>
        <row r="11">
          <cell r="C11" t="str">
            <v>Second Target Distribution</v>
          </cell>
          <cell r="D11" t="str">
            <v>up to</v>
          </cell>
          <cell r="I11">
            <v>0.33124999999999999</v>
          </cell>
          <cell r="J11">
            <v>1.325</v>
          </cell>
          <cell r="K11">
            <v>85</v>
          </cell>
          <cell r="L11">
            <v>15</v>
          </cell>
          <cell r="M11">
            <v>15</v>
          </cell>
        </row>
        <row r="12">
          <cell r="C12" t="str">
            <v>Third Target Distribution</v>
          </cell>
          <cell r="D12" t="str">
            <v>up to</v>
          </cell>
          <cell r="I12">
            <v>0.38124999999999998</v>
          </cell>
          <cell r="J12">
            <v>1.5249999999999999</v>
          </cell>
          <cell r="K12">
            <v>75</v>
          </cell>
          <cell r="L12">
            <v>25</v>
          </cell>
          <cell r="M12">
            <v>25</v>
          </cell>
        </row>
        <row r="13">
          <cell r="C13" t="str">
            <v>Fourth Target Distribution</v>
          </cell>
          <cell r="D13" t="str">
            <v>up to</v>
          </cell>
          <cell r="I13">
            <v>0.38124999999999998</v>
          </cell>
          <cell r="J13">
            <v>1.5249999999999999</v>
          </cell>
          <cell r="K13">
            <v>50</v>
          </cell>
          <cell r="L13">
            <v>50</v>
          </cell>
          <cell r="M13">
            <v>50</v>
          </cell>
        </row>
        <row r="14">
          <cell r="C14" t="str">
            <v>Fifth Target Distribution</v>
          </cell>
          <cell r="D14" t="str">
            <v>up to</v>
          </cell>
          <cell r="I14">
            <v>0.38124999999999998</v>
          </cell>
          <cell r="J14">
            <v>1.5249999999999999</v>
          </cell>
          <cell r="K14">
            <v>50</v>
          </cell>
          <cell r="L14">
            <v>50</v>
          </cell>
          <cell r="M14">
            <v>50</v>
          </cell>
        </row>
        <row r="15">
          <cell r="C15" t="str">
            <v>Thereafter</v>
          </cell>
          <cell r="D15" t="str">
            <v>Above</v>
          </cell>
          <cell r="I15">
            <v>0.38124999999999998</v>
          </cell>
          <cell r="J15">
            <v>1.5249999999999999</v>
          </cell>
          <cell r="K15">
            <v>50</v>
          </cell>
          <cell r="L15">
            <v>50</v>
          </cell>
          <cell r="M15">
            <v>50</v>
          </cell>
        </row>
        <row r="17">
          <cell r="H17">
            <v>1</v>
          </cell>
          <cell r="I17">
            <v>2</v>
          </cell>
          <cell r="J17">
            <v>3</v>
          </cell>
          <cell r="K17">
            <v>4</v>
          </cell>
          <cell r="L17">
            <v>5</v>
          </cell>
          <cell r="M17">
            <v>6</v>
          </cell>
          <cell r="N17">
            <v>7</v>
          </cell>
          <cell r="O17">
            <v>8</v>
          </cell>
          <cell r="P17">
            <v>9</v>
          </cell>
          <cell r="Q17">
            <v>10</v>
          </cell>
          <cell r="R17">
            <v>11</v>
          </cell>
          <cell r="S17">
            <v>12</v>
          </cell>
        </row>
        <row r="18">
          <cell r="H18" t="str">
            <v>Projected Fiscal Year Ended December 31,</v>
          </cell>
        </row>
        <row r="19">
          <cell r="C19" t="str">
            <v>(Dollars in millions, except per unit data)</v>
          </cell>
          <cell r="E19">
            <v>2007</v>
          </cell>
          <cell r="F19">
            <v>2008</v>
          </cell>
          <cell r="G19">
            <v>2009</v>
          </cell>
          <cell r="H19">
            <v>2010</v>
          </cell>
          <cell r="I19">
            <v>2011</v>
          </cell>
          <cell r="J19">
            <v>2012</v>
          </cell>
          <cell r="K19">
            <v>2013</v>
          </cell>
          <cell r="L19">
            <v>2014</v>
          </cell>
          <cell r="M19">
            <v>2015</v>
          </cell>
          <cell r="N19">
            <v>2016</v>
          </cell>
          <cell r="O19">
            <v>2017</v>
          </cell>
          <cell r="P19">
            <v>2018</v>
          </cell>
          <cell r="Q19">
            <v>2019</v>
          </cell>
          <cell r="R19">
            <v>2020</v>
          </cell>
          <cell r="S19">
            <v>2021</v>
          </cell>
        </row>
        <row r="20">
          <cell r="C20" t="str">
            <v>EBITDA</v>
          </cell>
          <cell r="H20" t="str">
            <v>--</v>
          </cell>
          <cell r="I20" t="str">
            <v>--</v>
          </cell>
          <cell r="J20" t="str">
            <v>--</v>
          </cell>
          <cell r="K20" t="str">
            <v>--</v>
          </cell>
          <cell r="L20" t="str">
            <v>--</v>
          </cell>
          <cell r="M20" t="str">
            <v>--</v>
          </cell>
          <cell r="N20" t="str">
            <v>--</v>
          </cell>
          <cell r="O20" t="str">
            <v>--</v>
          </cell>
          <cell r="P20" t="str">
            <v>--</v>
          </cell>
          <cell r="Q20" t="str">
            <v>--</v>
          </cell>
          <cell r="R20" t="str">
            <v>--</v>
          </cell>
          <cell r="S20" t="str">
            <v>--</v>
          </cell>
        </row>
        <row r="21">
          <cell r="C21" t="str">
            <v>Less: Interest Expense, net</v>
          </cell>
          <cell r="H21" t="str">
            <v>--</v>
          </cell>
          <cell r="I21" t="str">
            <v>--</v>
          </cell>
          <cell r="J21" t="str">
            <v>--</v>
          </cell>
          <cell r="K21" t="str">
            <v>--</v>
          </cell>
          <cell r="L21" t="str">
            <v>--</v>
          </cell>
          <cell r="M21" t="str">
            <v>--</v>
          </cell>
          <cell r="N21" t="str">
            <v>--</v>
          </cell>
          <cell r="O21" t="str">
            <v>--</v>
          </cell>
          <cell r="P21" t="str">
            <v>--</v>
          </cell>
          <cell r="Q21" t="str">
            <v>--</v>
          </cell>
          <cell r="R21" t="str">
            <v>--</v>
          </cell>
          <cell r="S21" t="str">
            <v>--</v>
          </cell>
        </row>
        <row r="22">
          <cell r="C22" t="str">
            <v>Less: Maintenance Capex</v>
          </cell>
          <cell r="H22" t="str">
            <v>--</v>
          </cell>
          <cell r="I22" t="str">
            <v>--</v>
          </cell>
          <cell r="J22" t="str">
            <v>--</v>
          </cell>
          <cell r="K22" t="str">
            <v>--</v>
          </cell>
          <cell r="L22" t="str">
            <v>--</v>
          </cell>
          <cell r="M22" t="str">
            <v>--</v>
          </cell>
          <cell r="N22" t="str">
            <v>--</v>
          </cell>
          <cell r="O22" t="str">
            <v>--</v>
          </cell>
          <cell r="P22" t="str">
            <v>--</v>
          </cell>
          <cell r="Q22" t="str">
            <v>--</v>
          </cell>
          <cell r="R22" t="str">
            <v>--</v>
          </cell>
          <cell r="S22" t="str">
            <v>--</v>
          </cell>
        </row>
        <row r="23">
          <cell r="C23" t="str">
            <v>Other</v>
          </cell>
          <cell r="H23" t="str">
            <v>--</v>
          </cell>
          <cell r="I23" t="str">
            <v>--</v>
          </cell>
          <cell r="J23" t="str">
            <v>--</v>
          </cell>
          <cell r="K23" t="str">
            <v>--</v>
          </cell>
          <cell r="L23" t="str">
            <v>--</v>
          </cell>
          <cell r="M23" t="str">
            <v>--</v>
          </cell>
          <cell r="N23" t="str">
            <v>--</v>
          </cell>
          <cell r="O23" t="str">
            <v>--</v>
          </cell>
          <cell r="P23" t="str">
            <v>--</v>
          </cell>
          <cell r="Q23" t="str">
            <v>--</v>
          </cell>
          <cell r="R23" t="str">
            <v>--</v>
          </cell>
          <cell r="S23" t="str">
            <v>--</v>
          </cell>
        </row>
        <row r="24">
          <cell r="C24" t="str">
            <v>Total Distributable Cash Flow</v>
          </cell>
          <cell r="E24">
            <v>182.37748984000004</v>
          </cell>
          <cell r="F24">
            <v>157.29611366399999</v>
          </cell>
          <cell r="G24">
            <v>135.01300838400002</v>
          </cell>
          <cell r="H24">
            <v>152.19530621928132</v>
          </cell>
          <cell r="I24">
            <v>266.49428500328133</v>
          </cell>
          <cell r="J24">
            <v>303.50820300328127</v>
          </cell>
          <cell r="K24">
            <v>340.5221210032812</v>
          </cell>
          <cell r="L24">
            <v>377.53603900328119</v>
          </cell>
          <cell r="M24">
            <v>391.97146702328121</v>
          </cell>
          <cell r="N24">
            <v>406.8399578838812</v>
          </cell>
          <cell r="O24">
            <v>422.15450347029912</v>
          </cell>
          <cell r="P24">
            <v>437.92848542430971</v>
          </cell>
          <cell r="Q24">
            <v>454.17568683694054</v>
          </cell>
          <cell r="R24">
            <v>470.91030429195035</v>
          </cell>
          <cell r="S24">
            <v>488.14696027061046</v>
          </cell>
        </row>
        <row r="25">
          <cell r="C25" t="str">
            <v>Total DCF Growth Rate</v>
          </cell>
          <cell r="E25" t="str">
            <v>--</v>
          </cell>
          <cell r="F25" t="str">
            <v>--</v>
          </cell>
          <cell r="G25" t="str">
            <v>--</v>
          </cell>
          <cell r="H25" t="str">
            <v>--</v>
          </cell>
          <cell r="I25">
            <v>75.100199620689551</v>
          </cell>
          <cell r="J25">
            <v>13.889197661234709</v>
          </cell>
          <cell r="K25">
            <v>12.195360004684863</v>
          </cell>
          <cell r="L25">
            <v>10.869754332243019</v>
          </cell>
          <cell r="M25">
            <v>3.8235894136386062</v>
          </cell>
          <cell r="N25">
            <v>3.7932584668763258</v>
          </cell>
          <cell r="O25">
            <v>3.7642678133372964</v>
          </cell>
          <cell r="P25">
            <v>3.7365423853924051</v>
          </cell>
          <cell r="Q25">
            <v>3.7100124685629732</v>
          </cell>
          <cell r="R25">
            <v>3.6846132322838177</v>
          </cell>
          <cell r="S25">
            <v>3.6602843092543358</v>
          </cell>
        </row>
        <row r="26">
          <cell r="C26" t="str">
            <v>Total Coverage</v>
          </cell>
          <cell r="M26">
            <v>0.99999999999999967</v>
          </cell>
          <cell r="N26">
            <v>0.99999999999999967</v>
          </cell>
          <cell r="O26">
            <v>0.99999999999999967</v>
          </cell>
          <cell r="P26">
            <v>0.99999999999999967</v>
          </cell>
          <cell r="Q26">
            <v>0.99999999999999967</v>
          </cell>
          <cell r="R26">
            <v>0.99999999999999967</v>
          </cell>
          <cell r="S26">
            <v>0.99999999999999967</v>
          </cell>
        </row>
        <row r="27">
          <cell r="C27" t="str">
            <v>LP Units outstanding</v>
          </cell>
          <cell r="E27">
            <v>76.244770000000003</v>
          </cell>
          <cell r="F27">
            <v>64.891136000000003</v>
          </cell>
          <cell r="G27">
            <v>69.451136000000005</v>
          </cell>
          <cell r="H27">
            <v>74.027835999999994</v>
          </cell>
          <cell r="I27">
            <v>74.027835999999994</v>
          </cell>
          <cell r="J27">
            <v>74.027835999999994</v>
          </cell>
          <cell r="K27">
            <v>74.027835999999994</v>
          </cell>
          <cell r="L27">
            <v>74.027835999999994</v>
          </cell>
          <cell r="M27">
            <v>74.027835999999994</v>
          </cell>
          <cell r="N27">
            <v>74.027835999999994</v>
          </cell>
          <cell r="O27">
            <v>74.027835999999994</v>
          </cell>
          <cell r="P27">
            <v>74.027835999999994</v>
          </cell>
          <cell r="Q27">
            <v>74.027835999999994</v>
          </cell>
          <cell r="R27">
            <v>74.027835999999994</v>
          </cell>
          <cell r="S27">
            <v>74.027835999999994</v>
          </cell>
        </row>
        <row r="30">
          <cell r="C30" t="str">
            <v xml:space="preserve">Minimum Quarterly Distribution </v>
          </cell>
          <cell r="E30">
            <v>1.0249999999999999</v>
          </cell>
          <cell r="F30">
            <v>1.0249999999999999</v>
          </cell>
          <cell r="G30">
            <v>1.0249999999999999</v>
          </cell>
          <cell r="H30">
            <v>1.0249999999999999</v>
          </cell>
          <cell r="I30">
            <v>1.0249999999999999</v>
          </cell>
          <cell r="J30">
            <v>1.0249999999999999</v>
          </cell>
          <cell r="K30">
            <v>1.0249999999999999</v>
          </cell>
          <cell r="L30">
            <v>1.0249999999999999</v>
          </cell>
          <cell r="M30">
            <v>1.0249999999999999</v>
          </cell>
          <cell r="N30">
            <v>1.0249999999999999</v>
          </cell>
          <cell r="O30">
            <v>1.0249999999999999</v>
          </cell>
          <cell r="P30">
            <v>1.0249999999999999</v>
          </cell>
          <cell r="Q30">
            <v>1.0249999999999999</v>
          </cell>
          <cell r="R30">
            <v>1.0249999999999999</v>
          </cell>
          <cell r="S30">
            <v>1.0249999999999999</v>
          </cell>
        </row>
        <row r="31">
          <cell r="C31" t="str">
            <v>LP</v>
          </cell>
          <cell r="E31">
            <v>78.150889249999992</v>
          </cell>
          <cell r="F31">
            <v>66.513414400000002</v>
          </cell>
          <cell r="G31">
            <v>71.187414399999994</v>
          </cell>
          <cell r="H31">
            <v>75.878531899999984</v>
          </cell>
          <cell r="I31">
            <v>75.878531899999984</v>
          </cell>
          <cell r="J31">
            <v>75.878531899999984</v>
          </cell>
          <cell r="K31">
            <v>75.878531899999984</v>
          </cell>
          <cell r="L31">
            <v>75.878531899999984</v>
          </cell>
          <cell r="M31">
            <v>75.878531899999984</v>
          </cell>
          <cell r="N31">
            <v>75.878531899999984</v>
          </cell>
          <cell r="O31">
            <v>75.878531899999984</v>
          </cell>
          <cell r="P31">
            <v>75.878531899999984</v>
          </cell>
          <cell r="Q31">
            <v>75.878531899999984</v>
          </cell>
          <cell r="R31">
            <v>75.878531899999984</v>
          </cell>
          <cell r="S31">
            <v>75.878531899999984</v>
          </cell>
        </row>
        <row r="32">
          <cell r="C32" t="str">
            <v>GP</v>
          </cell>
          <cell r="E32">
            <v>1.5949161071428648</v>
          </cell>
          <cell r="F32">
            <v>1.3574166204081592</v>
          </cell>
          <cell r="G32">
            <v>1.4528043755102118</v>
          </cell>
          <cell r="H32">
            <v>1.5485414673469364</v>
          </cell>
          <cell r="I32">
            <v>1.5485414673469364</v>
          </cell>
          <cell r="J32">
            <v>1.5485414673469364</v>
          </cell>
          <cell r="K32">
            <v>1.5485414673469364</v>
          </cell>
          <cell r="L32">
            <v>1.5485414673469364</v>
          </cell>
          <cell r="M32">
            <v>1.5485414673469364</v>
          </cell>
          <cell r="N32">
            <v>1.5485414673469364</v>
          </cell>
          <cell r="O32">
            <v>1.5485414673469364</v>
          </cell>
          <cell r="P32">
            <v>1.5485414673469364</v>
          </cell>
          <cell r="Q32">
            <v>1.5485414673469364</v>
          </cell>
          <cell r="R32">
            <v>1.5485414673469364</v>
          </cell>
          <cell r="S32">
            <v>1.5485414673469364</v>
          </cell>
        </row>
        <row r="33">
          <cell r="C33" t="str">
            <v>Total</v>
          </cell>
          <cell r="E33">
            <v>79.745805357142856</v>
          </cell>
          <cell r="F33">
            <v>67.870831020408161</v>
          </cell>
          <cell r="G33">
            <v>72.640218775510206</v>
          </cell>
          <cell r="H33">
            <v>77.427073367346921</v>
          </cell>
          <cell r="I33">
            <v>77.427073367346921</v>
          </cell>
          <cell r="J33">
            <v>77.427073367346921</v>
          </cell>
          <cell r="K33">
            <v>77.427073367346921</v>
          </cell>
          <cell r="L33">
            <v>77.427073367346921</v>
          </cell>
          <cell r="M33">
            <v>77.427073367346921</v>
          </cell>
          <cell r="N33">
            <v>77.427073367346921</v>
          </cell>
          <cell r="O33">
            <v>77.427073367346921</v>
          </cell>
          <cell r="P33">
            <v>77.427073367346921</v>
          </cell>
          <cell r="Q33">
            <v>77.427073367346921</v>
          </cell>
          <cell r="R33">
            <v>77.427073367346921</v>
          </cell>
          <cell r="S33">
            <v>77.427073367346921</v>
          </cell>
        </row>
        <row r="34">
          <cell r="C34" t="str">
            <v>Excess Cash Flow</v>
          </cell>
          <cell r="E34">
            <v>102.63168448285718</v>
          </cell>
          <cell r="F34">
            <v>89.425282643591828</v>
          </cell>
          <cell r="G34">
            <v>62.372789608489811</v>
          </cell>
          <cell r="H34">
            <v>74.7682328519344</v>
          </cell>
          <cell r="I34">
            <v>189.06721163593443</v>
          </cell>
          <cell r="J34">
            <v>226.08112963593436</v>
          </cell>
          <cell r="K34">
            <v>263.09504763593429</v>
          </cell>
          <cell r="L34">
            <v>300.10896563593428</v>
          </cell>
          <cell r="M34">
            <v>314.5443936559343</v>
          </cell>
          <cell r="N34">
            <v>329.41288451653429</v>
          </cell>
          <cell r="O34">
            <v>344.72743010295221</v>
          </cell>
          <cell r="P34">
            <v>360.50141205696281</v>
          </cell>
          <cell r="Q34">
            <v>376.74861346959364</v>
          </cell>
          <cell r="R34">
            <v>393.48323092460345</v>
          </cell>
          <cell r="S34">
            <v>410.71988690326356</v>
          </cell>
        </row>
        <row r="37">
          <cell r="C37" t="str">
            <v>First Target Distribution</v>
          </cell>
          <cell r="E37">
            <v>1.125</v>
          </cell>
          <cell r="F37">
            <v>1.125</v>
          </cell>
          <cell r="G37">
            <v>1.125</v>
          </cell>
          <cell r="H37">
            <v>1.125</v>
          </cell>
          <cell r="I37">
            <v>1.125</v>
          </cell>
          <cell r="J37">
            <v>1.125</v>
          </cell>
          <cell r="K37">
            <v>1.125</v>
          </cell>
          <cell r="L37">
            <v>1.125</v>
          </cell>
          <cell r="M37">
            <v>1.125</v>
          </cell>
          <cell r="N37">
            <v>1.125</v>
          </cell>
          <cell r="O37">
            <v>1.125</v>
          </cell>
          <cell r="P37">
            <v>1.125</v>
          </cell>
          <cell r="Q37">
            <v>1.125</v>
          </cell>
          <cell r="R37">
            <v>1.125</v>
          </cell>
          <cell r="S37">
            <v>1.125</v>
          </cell>
        </row>
        <row r="38">
          <cell r="C38" t="str">
            <v>Available to Common Units</v>
          </cell>
          <cell r="E38">
            <v>7.6244770000000068</v>
          </cell>
          <cell r="F38">
            <v>6.4891136000000058</v>
          </cell>
          <cell r="G38">
            <v>6.9451136000000071</v>
          </cell>
          <cell r="H38">
            <v>7.4027836000000056</v>
          </cell>
          <cell r="I38">
            <v>7.4027836000000056</v>
          </cell>
          <cell r="J38">
            <v>7.4027836000000056</v>
          </cell>
          <cell r="K38">
            <v>7.4027836000000056</v>
          </cell>
          <cell r="L38">
            <v>7.4027836000000056</v>
          </cell>
          <cell r="M38">
            <v>7.4027836000000056</v>
          </cell>
          <cell r="N38">
            <v>7.4027836000000056</v>
          </cell>
          <cell r="O38">
            <v>7.4027836000000056</v>
          </cell>
          <cell r="P38">
            <v>7.4027836000000056</v>
          </cell>
          <cell r="Q38">
            <v>7.4027836000000056</v>
          </cell>
          <cell r="R38">
            <v>7.4027836000000056</v>
          </cell>
          <cell r="S38">
            <v>7.4027836000000056</v>
          </cell>
        </row>
        <row r="39">
          <cell r="C39" t="str">
            <v>Available to General Partner</v>
          </cell>
          <cell r="E39">
            <v>0.15560157142857189</v>
          </cell>
          <cell r="F39">
            <v>0.13243088979591899</v>
          </cell>
          <cell r="G39">
            <v>0.14173701224489843</v>
          </cell>
          <cell r="H39">
            <v>0.15107721632653082</v>
          </cell>
          <cell r="I39">
            <v>0.15107721632653082</v>
          </cell>
          <cell r="J39">
            <v>0.15107721632653082</v>
          </cell>
          <cell r="K39">
            <v>0.15107721632653082</v>
          </cell>
          <cell r="L39">
            <v>0.15107721632653082</v>
          </cell>
          <cell r="M39">
            <v>0.15107721632653082</v>
          </cell>
          <cell r="N39">
            <v>0.15107721632653082</v>
          </cell>
          <cell r="O39">
            <v>0.15107721632653082</v>
          </cell>
          <cell r="P39">
            <v>0.15107721632653082</v>
          </cell>
          <cell r="Q39">
            <v>0.15107721632653082</v>
          </cell>
          <cell r="R39">
            <v>0.15107721632653082</v>
          </cell>
          <cell r="S39">
            <v>0.15107721632653082</v>
          </cell>
        </row>
        <row r="40">
          <cell r="C40" t="str">
            <v>Total</v>
          </cell>
          <cell r="E40">
            <v>7.7800785714285787</v>
          </cell>
          <cell r="F40">
            <v>6.6215444897959248</v>
          </cell>
          <cell r="G40">
            <v>7.0868506122449055</v>
          </cell>
          <cell r="H40">
            <v>7.5538608163265364</v>
          </cell>
          <cell r="I40">
            <v>7.5538608163265364</v>
          </cell>
          <cell r="J40">
            <v>7.5538608163265364</v>
          </cell>
          <cell r="K40">
            <v>7.5538608163265364</v>
          </cell>
          <cell r="L40">
            <v>7.5538608163265364</v>
          </cell>
          <cell r="M40">
            <v>7.5538608163265364</v>
          </cell>
          <cell r="N40">
            <v>7.5538608163265364</v>
          </cell>
          <cell r="O40">
            <v>7.5538608163265364</v>
          </cell>
          <cell r="P40">
            <v>7.5538608163265364</v>
          </cell>
          <cell r="Q40">
            <v>7.5538608163265364</v>
          </cell>
          <cell r="R40">
            <v>7.5538608163265364</v>
          </cell>
          <cell r="S40">
            <v>7.5538608163265364</v>
          </cell>
        </row>
        <row r="41">
          <cell r="C41" t="str">
            <v>Remaining Excess Cash Flow</v>
          </cell>
          <cell r="E41">
            <v>94.851605911428607</v>
          </cell>
          <cell r="F41">
            <v>82.803738153795905</v>
          </cell>
          <cell r="G41">
            <v>55.285938996244909</v>
          </cell>
          <cell r="H41">
            <v>67.214372035607866</v>
          </cell>
          <cell r="I41">
            <v>181.51335081960789</v>
          </cell>
          <cell r="J41">
            <v>218.52726881960783</v>
          </cell>
          <cell r="K41">
            <v>255.54118681960776</v>
          </cell>
          <cell r="L41">
            <v>292.55510481960772</v>
          </cell>
          <cell r="M41">
            <v>306.99053283960774</v>
          </cell>
          <cell r="N41">
            <v>321.85902370020773</v>
          </cell>
          <cell r="O41">
            <v>337.17356928662565</v>
          </cell>
          <cell r="P41">
            <v>352.94755124063624</v>
          </cell>
          <cell r="Q41">
            <v>369.19475265326707</v>
          </cell>
          <cell r="R41">
            <v>385.92937010827688</v>
          </cell>
          <cell r="S41">
            <v>403.16602608693699</v>
          </cell>
        </row>
        <row r="44">
          <cell r="C44" t="str">
            <v>Second Target Distribution</v>
          </cell>
          <cell r="E44">
            <v>1.325</v>
          </cell>
          <cell r="F44">
            <v>1.325</v>
          </cell>
          <cell r="G44">
            <v>1.325</v>
          </cell>
          <cell r="H44">
            <v>1.325</v>
          </cell>
          <cell r="I44">
            <v>1.325</v>
          </cell>
          <cell r="J44">
            <v>1.325</v>
          </cell>
          <cell r="K44">
            <v>1.325</v>
          </cell>
          <cell r="L44">
            <v>1.325</v>
          </cell>
          <cell r="M44">
            <v>1.325</v>
          </cell>
          <cell r="N44">
            <v>1.325</v>
          </cell>
          <cell r="O44">
            <v>1.325</v>
          </cell>
          <cell r="P44">
            <v>1.325</v>
          </cell>
          <cell r="Q44">
            <v>1.325</v>
          </cell>
          <cell r="R44">
            <v>1.325</v>
          </cell>
          <cell r="S44">
            <v>1.325</v>
          </cell>
        </row>
        <row r="45">
          <cell r="C45" t="str">
            <v>Available to Common Units</v>
          </cell>
          <cell r="E45">
            <v>15.248953999999998</v>
          </cell>
          <cell r="F45">
            <v>12.978227199999997</v>
          </cell>
          <cell r="G45">
            <v>13.890227199999998</v>
          </cell>
          <cell r="H45">
            <v>14.805567199999995</v>
          </cell>
          <cell r="I45">
            <v>14.805567199999995</v>
          </cell>
          <cell r="J45">
            <v>14.805567199999995</v>
          </cell>
          <cell r="K45">
            <v>14.805567199999995</v>
          </cell>
          <cell r="L45">
            <v>14.805567199999995</v>
          </cell>
          <cell r="M45">
            <v>14.805567199999995</v>
          </cell>
          <cell r="N45">
            <v>14.805567199999995</v>
          </cell>
          <cell r="O45">
            <v>14.805567199999995</v>
          </cell>
          <cell r="P45">
            <v>14.805567199999995</v>
          </cell>
          <cell r="Q45">
            <v>14.805567199999995</v>
          </cell>
          <cell r="R45">
            <v>14.805567199999995</v>
          </cell>
          <cell r="S45">
            <v>14.805567199999995</v>
          </cell>
        </row>
        <row r="46">
          <cell r="C46" t="str">
            <v>Available to General Partner</v>
          </cell>
          <cell r="E46">
            <v>2.6909918823529395</v>
          </cell>
          <cell r="F46">
            <v>2.290275388235294</v>
          </cell>
          <cell r="G46">
            <v>2.4512165647058808</v>
          </cell>
          <cell r="H46">
            <v>2.612747152941175</v>
          </cell>
          <cell r="I46">
            <v>2.612747152941175</v>
          </cell>
          <cell r="J46">
            <v>2.612747152941175</v>
          </cell>
          <cell r="K46">
            <v>2.612747152941175</v>
          </cell>
          <cell r="L46">
            <v>2.612747152941175</v>
          </cell>
          <cell r="M46">
            <v>2.612747152941175</v>
          </cell>
          <cell r="N46">
            <v>2.612747152941175</v>
          </cell>
          <cell r="O46">
            <v>2.612747152941175</v>
          </cell>
          <cell r="P46">
            <v>2.612747152941175</v>
          </cell>
          <cell r="Q46">
            <v>2.612747152941175</v>
          </cell>
          <cell r="R46">
            <v>2.612747152941175</v>
          </cell>
          <cell r="S46">
            <v>2.612747152941175</v>
          </cell>
        </row>
        <row r="47">
          <cell r="C47" t="str">
            <v>Total</v>
          </cell>
          <cell r="E47">
            <v>17.939945882352937</v>
          </cell>
          <cell r="F47">
            <v>15.268502588235291</v>
          </cell>
          <cell r="G47">
            <v>16.341443764705879</v>
          </cell>
          <cell r="H47">
            <v>17.41831435294117</v>
          </cell>
          <cell r="I47">
            <v>17.41831435294117</v>
          </cell>
          <cell r="J47">
            <v>17.41831435294117</v>
          </cell>
          <cell r="K47">
            <v>17.41831435294117</v>
          </cell>
          <cell r="L47">
            <v>17.41831435294117</v>
          </cell>
          <cell r="M47">
            <v>17.41831435294117</v>
          </cell>
          <cell r="N47">
            <v>17.41831435294117</v>
          </cell>
          <cell r="O47">
            <v>17.41831435294117</v>
          </cell>
          <cell r="P47">
            <v>17.41831435294117</v>
          </cell>
          <cell r="Q47">
            <v>17.41831435294117</v>
          </cell>
          <cell r="R47">
            <v>17.41831435294117</v>
          </cell>
          <cell r="S47">
            <v>17.41831435294117</v>
          </cell>
        </row>
        <row r="48">
          <cell r="C48" t="str">
            <v>Remaining Excess Cash Flow</v>
          </cell>
          <cell r="E48">
            <v>76.911660029075676</v>
          </cell>
          <cell r="F48">
            <v>67.535235565560612</v>
          </cell>
          <cell r="G48">
            <v>38.94449523153903</v>
          </cell>
          <cell r="H48">
            <v>49.796057682666699</v>
          </cell>
          <cell r="I48">
            <v>164.09503646666673</v>
          </cell>
          <cell r="J48">
            <v>201.10895446666666</v>
          </cell>
          <cell r="K48">
            <v>238.12287246666659</v>
          </cell>
          <cell r="L48">
            <v>275.13679046666653</v>
          </cell>
          <cell r="M48">
            <v>289.57221848666654</v>
          </cell>
          <cell r="N48">
            <v>304.44070934726653</v>
          </cell>
          <cell r="O48">
            <v>319.75525493368445</v>
          </cell>
          <cell r="P48">
            <v>335.52923688769505</v>
          </cell>
          <cell r="Q48">
            <v>351.77643830032588</v>
          </cell>
          <cell r="R48">
            <v>368.51105575533569</v>
          </cell>
          <cell r="S48">
            <v>385.7477117339958</v>
          </cell>
        </row>
        <row r="51">
          <cell r="C51" t="str">
            <v>Third Target Distribution</v>
          </cell>
          <cell r="E51">
            <v>1.5249999999999999</v>
          </cell>
          <cell r="F51">
            <v>1.5249999999999999</v>
          </cell>
          <cell r="G51">
            <v>1.5249999999999999</v>
          </cell>
          <cell r="H51">
            <v>1.5249999999999999</v>
          </cell>
          <cell r="I51">
            <v>1.5249999999999999</v>
          </cell>
          <cell r="J51">
            <v>1.5249999999999999</v>
          </cell>
          <cell r="K51">
            <v>1.5249999999999999</v>
          </cell>
          <cell r="L51">
            <v>1.5249999999999999</v>
          </cell>
          <cell r="M51">
            <v>1.5249999999999999</v>
          </cell>
          <cell r="N51">
            <v>1.5249999999999999</v>
          </cell>
          <cell r="O51">
            <v>1.5249999999999999</v>
          </cell>
          <cell r="P51">
            <v>1.5249999999999999</v>
          </cell>
          <cell r="Q51">
            <v>1.5249999999999999</v>
          </cell>
          <cell r="R51">
            <v>1.5249999999999999</v>
          </cell>
          <cell r="S51">
            <v>1.5249999999999999</v>
          </cell>
        </row>
        <row r="52">
          <cell r="C52" t="str">
            <v>Available to Common Units</v>
          </cell>
          <cell r="E52">
            <v>15.248953999999998</v>
          </cell>
          <cell r="F52">
            <v>12.978227199999997</v>
          </cell>
          <cell r="G52">
            <v>13.890227199999998</v>
          </cell>
          <cell r="H52">
            <v>14.805567199999995</v>
          </cell>
          <cell r="I52">
            <v>14.805567199999995</v>
          </cell>
          <cell r="J52">
            <v>14.805567199999995</v>
          </cell>
          <cell r="K52">
            <v>14.805567199999995</v>
          </cell>
          <cell r="L52">
            <v>14.805567199999995</v>
          </cell>
          <cell r="M52">
            <v>14.805567199999995</v>
          </cell>
          <cell r="N52">
            <v>14.805567199999995</v>
          </cell>
          <cell r="O52">
            <v>14.805567199999995</v>
          </cell>
          <cell r="P52">
            <v>14.805567199999995</v>
          </cell>
          <cell r="Q52">
            <v>14.805567199999995</v>
          </cell>
          <cell r="R52">
            <v>14.805567199999995</v>
          </cell>
          <cell r="S52">
            <v>14.805567199999995</v>
          </cell>
        </row>
        <row r="53">
          <cell r="C53" t="str">
            <v>Available to General Partner</v>
          </cell>
          <cell r="E53">
            <v>5.0829846666666647</v>
          </cell>
          <cell r="F53">
            <v>4.3260757333333313</v>
          </cell>
          <cell r="G53">
            <v>4.6300757333333316</v>
          </cell>
          <cell r="H53">
            <v>4.9351890666666662</v>
          </cell>
          <cell r="I53">
            <v>4.9351890666666662</v>
          </cell>
          <cell r="J53">
            <v>4.9351890666666662</v>
          </cell>
          <cell r="K53">
            <v>4.9351890666666662</v>
          </cell>
          <cell r="L53">
            <v>4.9351890666666662</v>
          </cell>
          <cell r="M53">
            <v>4.9351890666666662</v>
          </cell>
          <cell r="N53">
            <v>4.9351890666666662</v>
          </cell>
          <cell r="O53">
            <v>4.9351890666666662</v>
          </cell>
          <cell r="P53">
            <v>4.9351890666666662</v>
          </cell>
          <cell r="Q53">
            <v>4.9351890666666662</v>
          </cell>
          <cell r="R53">
            <v>4.9351890666666662</v>
          </cell>
          <cell r="S53">
            <v>4.9351890666666662</v>
          </cell>
        </row>
        <row r="54">
          <cell r="C54" t="str">
            <v>Total</v>
          </cell>
          <cell r="E54">
            <v>20.331938666666662</v>
          </cell>
          <cell r="F54">
            <v>17.304302933333329</v>
          </cell>
          <cell r="G54">
            <v>18.52030293333333</v>
          </cell>
          <cell r="H54">
            <v>19.740756266666661</v>
          </cell>
          <cell r="I54">
            <v>19.740756266666661</v>
          </cell>
          <cell r="J54">
            <v>19.740756266666661</v>
          </cell>
          <cell r="K54">
            <v>19.740756266666661</v>
          </cell>
          <cell r="L54">
            <v>19.740756266666661</v>
          </cell>
          <cell r="M54">
            <v>19.740756266666661</v>
          </cell>
          <cell r="N54">
            <v>19.740756266666661</v>
          </cell>
          <cell r="O54">
            <v>19.740756266666661</v>
          </cell>
          <cell r="P54">
            <v>19.740756266666661</v>
          </cell>
          <cell r="Q54">
            <v>19.740756266666661</v>
          </cell>
          <cell r="R54">
            <v>19.740756266666661</v>
          </cell>
          <cell r="S54">
            <v>19.740756266666661</v>
          </cell>
        </row>
        <row r="55">
          <cell r="C55" t="str">
            <v>Remaining Excess Cash Flow</v>
          </cell>
          <cell r="E55">
            <v>56.579721362409018</v>
          </cell>
          <cell r="F55">
            <v>50.23093263222728</v>
          </cell>
          <cell r="G55">
            <v>20.4241922982057</v>
          </cell>
          <cell r="H55">
            <v>30.055301416000038</v>
          </cell>
          <cell r="I55">
            <v>144.35428020000006</v>
          </cell>
          <cell r="J55">
            <v>181.36819819999999</v>
          </cell>
          <cell r="K55">
            <v>218.38211619999993</v>
          </cell>
          <cell r="L55">
            <v>255.39603419999986</v>
          </cell>
          <cell r="M55">
            <v>269.83146221999988</v>
          </cell>
          <cell r="N55">
            <v>284.69995308059987</v>
          </cell>
          <cell r="O55">
            <v>300.01449866701779</v>
          </cell>
          <cell r="P55">
            <v>315.78848062102838</v>
          </cell>
          <cell r="Q55">
            <v>332.03568203365921</v>
          </cell>
          <cell r="R55">
            <v>348.77029948866902</v>
          </cell>
          <cell r="S55">
            <v>366.00695546732913</v>
          </cell>
        </row>
        <row r="58">
          <cell r="C58" t="str">
            <v>Fourth Target Distribution</v>
          </cell>
          <cell r="E58">
            <v>1.5249999999999999</v>
          </cell>
          <cell r="F58">
            <v>1.5249999999999999</v>
          </cell>
          <cell r="G58">
            <v>1.5249999999999999</v>
          </cell>
          <cell r="H58">
            <v>1.5249999999999999</v>
          </cell>
          <cell r="I58">
            <v>1.5249999999999999</v>
          </cell>
          <cell r="J58">
            <v>1.5249999999999999</v>
          </cell>
          <cell r="K58">
            <v>1.5249999999999999</v>
          </cell>
          <cell r="L58">
            <v>1.5249999999999999</v>
          </cell>
          <cell r="M58">
            <v>1.5249999999999999</v>
          </cell>
          <cell r="N58">
            <v>1.5249999999999999</v>
          </cell>
          <cell r="O58">
            <v>1.5249999999999999</v>
          </cell>
          <cell r="P58">
            <v>1.5249999999999999</v>
          </cell>
          <cell r="Q58">
            <v>1.5249999999999999</v>
          </cell>
          <cell r="R58">
            <v>1.5249999999999999</v>
          </cell>
          <cell r="S58">
            <v>1.5249999999999999</v>
          </cell>
        </row>
        <row r="59">
          <cell r="C59" t="str">
            <v>Available to Common Units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 t="str">
            <v>Available to General Partner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 t="str">
            <v>Total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 t="str">
            <v>Remaining Excess Cash Flow</v>
          </cell>
          <cell r="E62">
            <v>56.579721362409018</v>
          </cell>
          <cell r="F62">
            <v>50.23093263222728</v>
          </cell>
          <cell r="G62">
            <v>20.4241922982057</v>
          </cell>
          <cell r="H62">
            <v>30.055301416000038</v>
          </cell>
          <cell r="I62">
            <v>144.35428020000006</v>
          </cell>
          <cell r="J62">
            <v>181.36819819999999</v>
          </cell>
          <cell r="K62">
            <v>218.38211619999993</v>
          </cell>
          <cell r="L62">
            <v>255.39603419999986</v>
          </cell>
          <cell r="M62">
            <v>269.83146221999988</v>
          </cell>
          <cell r="N62">
            <v>284.69995308059987</v>
          </cell>
          <cell r="O62">
            <v>300.01449866701779</v>
          </cell>
          <cell r="P62">
            <v>315.78848062102838</v>
          </cell>
          <cell r="Q62">
            <v>332.03568203365921</v>
          </cell>
          <cell r="R62">
            <v>348.77029948866902</v>
          </cell>
          <cell r="S62">
            <v>366.00695546732913</v>
          </cell>
        </row>
        <row r="65">
          <cell r="C65" t="str">
            <v>Fifth Target Distribution</v>
          </cell>
          <cell r="E65">
            <v>1.5249999999999999</v>
          </cell>
          <cell r="F65">
            <v>1.5249999999999999</v>
          </cell>
          <cell r="G65">
            <v>1.5249999999999999</v>
          </cell>
          <cell r="H65">
            <v>1.5249999999999999</v>
          </cell>
          <cell r="I65">
            <v>1.5249999999999999</v>
          </cell>
          <cell r="J65">
            <v>1.5249999999999999</v>
          </cell>
          <cell r="K65">
            <v>1.5249999999999999</v>
          </cell>
          <cell r="L65">
            <v>1.5249999999999999</v>
          </cell>
          <cell r="M65">
            <v>1.5249999999999999</v>
          </cell>
          <cell r="N65">
            <v>1.5249999999999999</v>
          </cell>
          <cell r="O65">
            <v>1.5249999999999999</v>
          </cell>
          <cell r="P65">
            <v>1.5249999999999999</v>
          </cell>
          <cell r="Q65">
            <v>1.5249999999999999</v>
          </cell>
          <cell r="R65">
            <v>1.5249999999999999</v>
          </cell>
          <cell r="S65">
            <v>1.5249999999999999</v>
          </cell>
        </row>
        <row r="66">
          <cell r="C66" t="str">
            <v>Available to Common Units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C67" t="str">
            <v>Available to General Partner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 t="str">
            <v>Total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 t="str">
            <v>Remaining Excess Cash Flow</v>
          </cell>
          <cell r="E69">
            <v>56.579721362409018</v>
          </cell>
          <cell r="F69">
            <v>50.23093263222728</v>
          </cell>
          <cell r="G69">
            <v>20.4241922982057</v>
          </cell>
          <cell r="H69">
            <v>30.055301416000038</v>
          </cell>
          <cell r="I69">
            <v>144.35428020000006</v>
          </cell>
          <cell r="J69">
            <v>181.36819819999999</v>
          </cell>
          <cell r="K69">
            <v>218.38211619999993</v>
          </cell>
          <cell r="L69">
            <v>255.39603419999986</v>
          </cell>
          <cell r="M69">
            <v>269.83146221999988</v>
          </cell>
          <cell r="N69">
            <v>284.69995308059987</v>
          </cell>
          <cell r="O69">
            <v>300.01449866701779</v>
          </cell>
          <cell r="P69">
            <v>315.78848062102838</v>
          </cell>
          <cell r="Q69">
            <v>332.03568203365921</v>
          </cell>
          <cell r="R69">
            <v>348.77029948866902</v>
          </cell>
          <cell r="S69">
            <v>366.00695546732913</v>
          </cell>
        </row>
        <row r="72">
          <cell r="C72" t="str">
            <v>Thereafter</v>
          </cell>
          <cell r="E72">
            <v>1.5249999999999999</v>
          </cell>
          <cell r="F72">
            <v>1.5249999999999999</v>
          </cell>
          <cell r="G72">
            <v>1.5249999999999999</v>
          </cell>
          <cell r="H72">
            <v>1.5249999999999999</v>
          </cell>
          <cell r="I72">
            <v>1.5249999999999999</v>
          </cell>
          <cell r="J72">
            <v>1.5249999999999999</v>
          </cell>
          <cell r="K72">
            <v>1.5249999999999999</v>
          </cell>
          <cell r="L72">
            <v>1.5249999999999999</v>
          </cell>
          <cell r="M72">
            <v>1.5249999999999999</v>
          </cell>
          <cell r="N72">
            <v>1.5249999999999999</v>
          </cell>
          <cell r="O72">
            <v>1.5249999999999999</v>
          </cell>
          <cell r="P72">
            <v>1.5249999999999999</v>
          </cell>
          <cell r="Q72">
            <v>1.5249999999999999</v>
          </cell>
          <cell r="R72">
            <v>1.5249999999999999</v>
          </cell>
          <cell r="S72">
            <v>1.5249999999999999</v>
          </cell>
        </row>
        <row r="73">
          <cell r="C73" t="str">
            <v>Available to Common Units</v>
          </cell>
          <cell r="E73">
            <v>28.289860681204509</v>
          </cell>
          <cell r="F73">
            <v>25.11546631611364</v>
          </cell>
          <cell r="G73">
            <v>10.21209614910285</v>
          </cell>
          <cell r="H73">
            <v>15.027650708000019</v>
          </cell>
          <cell r="I73">
            <v>72.177140100000031</v>
          </cell>
          <cell r="J73">
            <v>90.684099099999997</v>
          </cell>
          <cell r="K73">
            <v>109.19105809999998</v>
          </cell>
          <cell r="L73">
            <v>127.69801709999993</v>
          </cell>
          <cell r="M73">
            <v>134.91573110999994</v>
          </cell>
          <cell r="N73">
            <v>142.34997654029993</v>
          </cell>
          <cell r="O73">
            <v>150.0072493335089</v>
          </cell>
          <cell r="P73">
            <v>157.89424031051419</v>
          </cell>
          <cell r="Q73">
            <v>166.01784101682964</v>
          </cell>
          <cell r="R73">
            <v>174.38514974433451</v>
          </cell>
          <cell r="S73">
            <v>183.00347773366454</v>
          </cell>
        </row>
        <row r="74">
          <cell r="C74" t="str">
            <v>Available to General Partner</v>
          </cell>
          <cell r="E74">
            <v>28.289860681204509</v>
          </cell>
          <cell r="F74">
            <v>25.11546631611364</v>
          </cell>
          <cell r="G74">
            <v>10.21209614910285</v>
          </cell>
          <cell r="H74">
            <v>15.027650708000019</v>
          </cell>
          <cell r="I74">
            <v>72.177140100000031</v>
          </cell>
          <cell r="J74">
            <v>90.684099099999997</v>
          </cell>
          <cell r="K74">
            <v>109.19105809999998</v>
          </cell>
          <cell r="L74">
            <v>127.69801709999993</v>
          </cell>
          <cell r="M74">
            <v>134.91573110999994</v>
          </cell>
          <cell r="N74">
            <v>142.34997654029993</v>
          </cell>
          <cell r="O74">
            <v>150.0072493335089</v>
          </cell>
          <cell r="P74">
            <v>157.89424031051419</v>
          </cell>
          <cell r="Q74">
            <v>166.01784101682964</v>
          </cell>
          <cell r="R74">
            <v>174.38514974433451</v>
          </cell>
          <cell r="S74">
            <v>183.00347773366454</v>
          </cell>
        </row>
        <row r="75">
          <cell r="C75" t="str">
            <v>Total</v>
          </cell>
          <cell r="E75">
            <v>56.579721362409018</v>
          </cell>
          <cell r="F75">
            <v>50.23093263222728</v>
          </cell>
          <cell r="G75">
            <v>20.4241922982057</v>
          </cell>
          <cell r="H75">
            <v>30.055301416000038</v>
          </cell>
          <cell r="I75">
            <v>144.35428020000006</v>
          </cell>
          <cell r="J75">
            <v>181.36819819999999</v>
          </cell>
          <cell r="K75">
            <v>218.38211619999996</v>
          </cell>
          <cell r="L75">
            <v>255.39603419999986</v>
          </cell>
          <cell r="M75">
            <v>269.83146221999988</v>
          </cell>
          <cell r="N75">
            <v>284.69995308059987</v>
          </cell>
          <cell r="O75">
            <v>300.01449866701779</v>
          </cell>
          <cell r="P75">
            <v>315.78848062102838</v>
          </cell>
          <cell r="Q75">
            <v>332.03568203365927</v>
          </cell>
          <cell r="R75">
            <v>348.77029948866902</v>
          </cell>
          <cell r="S75">
            <v>366.00695546732908</v>
          </cell>
        </row>
        <row r="76">
          <cell r="C76" t="str">
            <v>Remaining Excess Cash Flow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9">
          <cell r="C79" t="str">
            <v>Available DCF for LP unitholders</v>
          </cell>
          <cell r="E79">
            <v>144.5631349312045</v>
          </cell>
          <cell r="F79">
            <v>124.07444871611364</v>
          </cell>
          <cell r="G79">
            <v>116.12507854910285</v>
          </cell>
          <cell r="H79">
            <v>127.92010060800001</v>
          </cell>
          <cell r="I79">
            <v>185.06959000000001</v>
          </cell>
          <cell r="J79">
            <v>203.576549</v>
          </cell>
          <cell r="K79">
            <v>222.08350799999997</v>
          </cell>
          <cell r="L79">
            <v>240.59046699999993</v>
          </cell>
          <cell r="M79">
            <v>247.80818100999994</v>
          </cell>
          <cell r="N79">
            <v>255.24242644029994</v>
          </cell>
          <cell r="O79">
            <v>262.8996992335089</v>
          </cell>
          <cell r="P79">
            <v>270.78669021051417</v>
          </cell>
          <cell r="Q79">
            <v>278.91029091682964</v>
          </cell>
          <cell r="R79">
            <v>287.27759964433449</v>
          </cell>
          <cell r="S79">
            <v>295.89592763366454</v>
          </cell>
        </row>
        <row r="80">
          <cell r="C80" t="str">
            <v>Available DCF for GP</v>
          </cell>
          <cell r="E80">
            <v>37.814354908795551</v>
          </cell>
          <cell r="F80">
            <v>33.221664947886339</v>
          </cell>
          <cell r="G80">
            <v>18.887929834897172</v>
          </cell>
          <cell r="H80">
            <v>24.275205611281329</v>
          </cell>
          <cell r="I80">
            <v>81.424695003281343</v>
          </cell>
          <cell r="J80">
            <v>99.931654003281309</v>
          </cell>
          <cell r="K80">
            <v>118.43861300328129</v>
          </cell>
          <cell r="L80">
            <v>136.94557200328123</v>
          </cell>
          <cell r="M80">
            <v>144.16328601328124</v>
          </cell>
          <cell r="N80">
            <v>151.59753144358123</v>
          </cell>
          <cell r="O80">
            <v>159.25480423679019</v>
          </cell>
          <cell r="P80">
            <v>167.14179521379549</v>
          </cell>
          <cell r="Q80">
            <v>175.26539592011093</v>
          </cell>
          <cell r="R80">
            <v>183.63270464761581</v>
          </cell>
          <cell r="S80">
            <v>192.25103263694584</v>
          </cell>
        </row>
        <row r="81">
          <cell r="C81" t="str">
            <v>Total DCF</v>
          </cell>
          <cell r="E81">
            <v>182.37748984000007</v>
          </cell>
          <cell r="F81">
            <v>157.29611366399996</v>
          </cell>
          <cell r="G81">
            <v>135.01300838400002</v>
          </cell>
          <cell r="H81">
            <v>152.19530621928135</v>
          </cell>
          <cell r="I81">
            <v>266.49428500328133</v>
          </cell>
          <cell r="J81">
            <v>303.50820300328132</v>
          </cell>
          <cell r="K81">
            <v>340.52212100328126</v>
          </cell>
          <cell r="L81">
            <v>377.53603900328119</v>
          </cell>
          <cell r="M81">
            <v>391.97146702328121</v>
          </cell>
          <cell r="N81">
            <v>406.8399578838812</v>
          </cell>
          <cell r="O81">
            <v>422.15450347029912</v>
          </cell>
          <cell r="P81">
            <v>437.92848542430966</v>
          </cell>
          <cell r="Q81">
            <v>454.1756868369406</v>
          </cell>
          <cell r="R81">
            <v>470.9103042919503</v>
          </cell>
          <cell r="S81">
            <v>488.14696027061041</v>
          </cell>
        </row>
        <row r="82">
          <cell r="C82" t="str">
            <v>Percent to General Partner</v>
          </cell>
          <cell r="E82">
            <v>20.734113043210606</v>
          </cell>
          <cell r="F82">
            <v>21.120461385874478</v>
          </cell>
          <cell r="G82">
            <v>13.989711110781769</v>
          </cell>
          <cell r="H82">
            <v>15.950035657673881</v>
          </cell>
          <cell r="I82">
            <v>30.55401169382629</v>
          </cell>
          <cell r="J82">
            <v>32.92551997423309</v>
          </cell>
          <cell r="K82">
            <v>34.781474006541863</v>
          </cell>
          <cell r="L82">
            <v>36.273509772689813</v>
          </cell>
          <cell r="M82">
            <v>36.779025552061071</v>
          </cell>
          <cell r="N82">
            <v>37.262203111044876</v>
          </cell>
          <cell r="O82">
            <v>37.724293576793414</v>
          </cell>
          <cell r="P82">
            <v>38.166458857283857</v>
          </cell>
          <cell r="Q82">
            <v>38.589779461936544</v>
          </cell>
          <cell r="R82">
            <v>38.995261512427859</v>
          </cell>
          <cell r="S82">
            <v>39.383843039884766</v>
          </cell>
        </row>
        <row r="84">
          <cell r="C84" t="str">
            <v>DCF per LP Unit</v>
          </cell>
          <cell r="E84">
            <v>1.9</v>
          </cell>
          <cell r="F84">
            <v>1.91</v>
          </cell>
          <cell r="G84">
            <v>1.67</v>
          </cell>
          <cell r="H84">
            <v>1.73</v>
          </cell>
          <cell r="I84">
            <v>2.5</v>
          </cell>
          <cell r="J84">
            <v>2.75</v>
          </cell>
          <cell r="K84">
            <v>3</v>
          </cell>
          <cell r="L84">
            <v>3.25</v>
          </cell>
          <cell r="M84">
            <v>3.35</v>
          </cell>
          <cell r="N84">
            <v>3.45</v>
          </cell>
          <cell r="O84">
            <v>3.55</v>
          </cell>
          <cell r="P84">
            <v>3.66</v>
          </cell>
          <cell r="Q84">
            <v>3.77</v>
          </cell>
          <cell r="R84">
            <v>3.88</v>
          </cell>
          <cell r="S84">
            <v>4</v>
          </cell>
        </row>
        <row r="85">
          <cell r="C85" t="str">
            <v>DCF per Implied GP Unit</v>
          </cell>
          <cell r="E85">
            <v>0.32629398426939016</v>
          </cell>
          <cell r="F85">
            <v>0.33305752624655072</v>
          </cell>
          <cell r="G85">
            <v>0.20495549402963431</v>
          </cell>
          <cell r="H85">
            <v>0.23797803537759932</v>
          </cell>
          <cell r="I85">
            <v>0.58508373847372042</v>
          </cell>
          <cell r="J85">
            <v>0.68117228314542411</v>
          </cell>
          <cell r="K85">
            <v>0.7741748099190624</v>
          </cell>
          <cell r="L85">
            <v>0.86509041234709327</v>
          </cell>
          <cell r="M85">
            <v>0.90079407352195462</v>
          </cell>
          <cell r="N85">
            <v>0.93656227147326465</v>
          </cell>
          <cell r="O85">
            <v>0.97238648839352182</v>
          </cell>
          <cell r="P85">
            <v>1.0110213475323127</v>
          </cell>
          <cell r="Q85">
            <v>1.0497416846778194</v>
          </cell>
          <cell r="R85">
            <v>1.0885379330337237</v>
          </cell>
          <cell r="S85">
            <v>1.1302269238943299</v>
          </cell>
        </row>
        <row r="87">
          <cell r="C87" t="str">
            <v>Distributable Cash Flow Level</v>
          </cell>
          <cell r="E87" t="str">
            <v>Thereafter</v>
          </cell>
          <cell r="F87" t="str">
            <v>Thereafter</v>
          </cell>
          <cell r="G87" t="str">
            <v>Thereafter</v>
          </cell>
          <cell r="H87" t="str">
            <v>Thereafter</v>
          </cell>
          <cell r="I87" t="str">
            <v xml:space="preserve">Thereafter </v>
          </cell>
          <cell r="J87" t="str">
            <v xml:space="preserve">Thereafter </v>
          </cell>
          <cell r="K87" t="str">
            <v xml:space="preserve">Thereafter </v>
          </cell>
          <cell r="L87" t="str">
            <v xml:space="preserve">Thereafter </v>
          </cell>
          <cell r="M87" t="str">
            <v xml:space="preserve">Thereafter </v>
          </cell>
          <cell r="N87" t="str">
            <v xml:space="preserve">Thereafter </v>
          </cell>
          <cell r="O87" t="str">
            <v xml:space="preserve">Thereafter </v>
          </cell>
          <cell r="P87" t="str">
            <v xml:space="preserve">Thereafter </v>
          </cell>
          <cell r="Q87" t="str">
            <v xml:space="preserve">Thereafter </v>
          </cell>
          <cell r="R87" t="str">
            <v xml:space="preserve">Thereafter </v>
          </cell>
          <cell r="S87" t="str">
            <v xml:space="preserve">Thereafter </v>
          </cell>
        </row>
        <row r="89">
          <cell r="C89" t="str">
            <v>CHECK 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1">
          <cell r="A91" t="str">
            <v>x</v>
          </cell>
          <cell r="C91" t="str">
            <v>NRP Distribution Waterfall</v>
          </cell>
          <cell r="E91">
            <v>1.0326086956521738</v>
          </cell>
          <cell r="F91">
            <v>0.9455445544554455</v>
          </cell>
          <cell r="G91">
            <v>0.77314814814814803</v>
          </cell>
          <cell r="H91">
            <v>0.80092592592592582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1.0007468259895445</v>
          </cell>
          <cell r="N91">
            <v>1.0006018112342931</v>
          </cell>
          <cell r="O91">
            <v>0.99961627406268194</v>
          </cell>
        </row>
        <row r="94">
          <cell r="H94" t="str">
            <v>Projected Fiscal Year Ended December 31,</v>
          </cell>
        </row>
        <row r="95">
          <cell r="C95" t="str">
            <v>(Dollars in millions, except per unit data)</v>
          </cell>
          <cell r="E95">
            <v>2007</v>
          </cell>
          <cell r="F95">
            <v>2008</v>
          </cell>
          <cell r="G95">
            <v>2009</v>
          </cell>
          <cell r="H95">
            <v>2010</v>
          </cell>
          <cell r="I95">
            <v>2011</v>
          </cell>
          <cell r="J95">
            <v>2012</v>
          </cell>
          <cell r="K95">
            <v>2013</v>
          </cell>
          <cell r="L95">
            <v>2014</v>
          </cell>
          <cell r="M95">
            <v>2015</v>
          </cell>
          <cell r="N95">
            <v>2016</v>
          </cell>
          <cell r="O95">
            <v>2017</v>
          </cell>
          <cell r="P95">
            <v>2018</v>
          </cell>
          <cell r="Q95">
            <v>2019</v>
          </cell>
          <cell r="R95">
            <v>2020</v>
          </cell>
          <cell r="S95">
            <v>2021</v>
          </cell>
        </row>
        <row r="97">
          <cell r="C97" t="str">
            <v>Distribution per LP Unit</v>
          </cell>
          <cell r="E97">
            <v>1.84</v>
          </cell>
          <cell r="F97">
            <v>2.02</v>
          </cell>
          <cell r="G97">
            <v>2.16</v>
          </cell>
          <cell r="H97">
            <v>2.16</v>
          </cell>
          <cell r="I97">
            <v>2.5</v>
          </cell>
          <cell r="J97">
            <v>2.75</v>
          </cell>
          <cell r="K97">
            <v>3</v>
          </cell>
          <cell r="L97">
            <v>3.25</v>
          </cell>
          <cell r="M97">
            <v>3.3475000000000001</v>
          </cell>
          <cell r="N97">
            <v>3.4479250000000001</v>
          </cell>
          <cell r="O97">
            <v>3.55136275</v>
          </cell>
          <cell r="P97">
            <v>3.6579036325000001</v>
          </cell>
          <cell r="Q97">
            <v>3.7676407414750002</v>
          </cell>
          <cell r="R97">
            <v>3.8806699637192503</v>
          </cell>
          <cell r="S97">
            <v>3.9970900626308281</v>
          </cell>
        </row>
        <row r="98">
          <cell r="C98" t="str">
            <v>Weighted Average LP Units Outstanding</v>
          </cell>
          <cell r="E98">
            <v>76.244770000000003</v>
          </cell>
          <cell r="F98">
            <v>64.891136000000003</v>
          </cell>
          <cell r="G98">
            <v>69.451136000000005</v>
          </cell>
          <cell r="H98">
            <v>74.027835999999994</v>
          </cell>
          <cell r="I98">
            <v>74.027835999999994</v>
          </cell>
          <cell r="J98">
            <v>74.027835999999994</v>
          </cell>
          <cell r="K98">
            <v>74.027835999999994</v>
          </cell>
          <cell r="L98">
            <v>74.027835999999994</v>
          </cell>
          <cell r="M98">
            <v>74.027835999999994</v>
          </cell>
          <cell r="N98">
            <v>74.027835999999994</v>
          </cell>
          <cell r="O98">
            <v>74.027835999999994</v>
          </cell>
          <cell r="P98">
            <v>74.027835999999994</v>
          </cell>
          <cell r="Q98">
            <v>74.027835999999994</v>
          </cell>
          <cell r="R98">
            <v>74.027835999999994</v>
          </cell>
          <cell r="S98">
            <v>74.027835999999994</v>
          </cell>
        </row>
        <row r="99">
          <cell r="C99" t="str">
            <v>Total Distribution to LP Units</v>
          </cell>
          <cell r="E99">
            <v>140.29037680000002</v>
          </cell>
          <cell r="F99">
            <v>131.08009472000001</v>
          </cell>
          <cell r="G99">
            <v>150.01445376000001</v>
          </cell>
          <cell r="H99">
            <v>159.90012576000001</v>
          </cell>
          <cell r="I99">
            <v>185.06958999999998</v>
          </cell>
          <cell r="J99">
            <v>203.57654899999997</v>
          </cell>
          <cell r="K99">
            <v>222.08350799999999</v>
          </cell>
          <cell r="L99">
            <v>240.59046699999999</v>
          </cell>
          <cell r="M99">
            <v>247.80818101</v>
          </cell>
          <cell r="N99">
            <v>255.24242644029999</v>
          </cell>
          <cell r="O99">
            <v>262.89969923350895</v>
          </cell>
          <cell r="P99">
            <v>270.78669021051422</v>
          </cell>
          <cell r="Q99">
            <v>278.91029091682969</v>
          </cell>
          <cell r="R99">
            <v>287.2775996443346</v>
          </cell>
          <cell r="S99">
            <v>295.89592763366466</v>
          </cell>
        </row>
        <row r="100">
          <cell r="P100">
            <v>3.0000000000000027</v>
          </cell>
          <cell r="Q100">
            <v>3.0000000000000249</v>
          </cell>
          <cell r="R100">
            <v>3.0000000000000027</v>
          </cell>
          <cell r="S100">
            <v>3.0000000000000027</v>
          </cell>
        </row>
        <row r="101">
          <cell r="C101" t="str">
            <v>MQD</v>
          </cell>
        </row>
        <row r="102">
          <cell r="C102" t="str">
            <v>LP Unit Distributions</v>
          </cell>
          <cell r="E102">
            <v>78.150889249999992</v>
          </cell>
          <cell r="F102">
            <v>66.513414400000002</v>
          </cell>
          <cell r="G102">
            <v>71.187414399999994</v>
          </cell>
          <cell r="H102">
            <v>75.878531899999984</v>
          </cell>
          <cell r="I102">
            <v>75.878531899999984</v>
          </cell>
          <cell r="J102">
            <v>75.878531899999984</v>
          </cell>
          <cell r="K102">
            <v>75.878531899999984</v>
          </cell>
          <cell r="L102">
            <v>75.878531899999984</v>
          </cell>
          <cell r="M102">
            <v>75.878531899999984</v>
          </cell>
          <cell r="N102">
            <v>75.878531899999984</v>
          </cell>
          <cell r="O102">
            <v>75.878531899999984</v>
          </cell>
          <cell r="P102">
            <v>75.878531899999984</v>
          </cell>
          <cell r="Q102">
            <v>75.878531899999984</v>
          </cell>
          <cell r="R102">
            <v>75.878531899999984</v>
          </cell>
          <cell r="S102">
            <v>75.878531899999984</v>
          </cell>
        </row>
        <row r="103">
          <cell r="C103" t="str">
            <v>General Partner Distributions</v>
          </cell>
          <cell r="E103">
            <v>1.5949161071428648</v>
          </cell>
          <cell r="F103">
            <v>1.3574166204081592</v>
          </cell>
          <cell r="G103">
            <v>1.4528043755102118</v>
          </cell>
          <cell r="H103">
            <v>1.5485414673469364</v>
          </cell>
          <cell r="I103">
            <v>1.5485414673469364</v>
          </cell>
          <cell r="J103">
            <v>1.5485414673469364</v>
          </cell>
          <cell r="K103">
            <v>1.5485414673469364</v>
          </cell>
          <cell r="L103">
            <v>1.5485414673469364</v>
          </cell>
          <cell r="M103">
            <v>1.5485414673469364</v>
          </cell>
          <cell r="N103">
            <v>1.5485414673469364</v>
          </cell>
          <cell r="O103">
            <v>1.5485414673469364</v>
          </cell>
          <cell r="P103">
            <v>1.5485414673469364</v>
          </cell>
          <cell r="Q103">
            <v>1.5485414673469364</v>
          </cell>
          <cell r="R103">
            <v>1.5485414673469364</v>
          </cell>
          <cell r="S103">
            <v>1.5485414673469364</v>
          </cell>
        </row>
        <row r="104">
          <cell r="C104" t="str">
            <v>Total</v>
          </cell>
          <cell r="E104">
            <v>79.745805357142856</v>
          </cell>
          <cell r="F104">
            <v>67.870831020408161</v>
          </cell>
          <cell r="G104">
            <v>72.640218775510206</v>
          </cell>
          <cell r="H104">
            <v>77.427073367346921</v>
          </cell>
          <cell r="I104">
            <v>77.427073367346921</v>
          </cell>
          <cell r="J104">
            <v>77.427073367346921</v>
          </cell>
          <cell r="K104">
            <v>77.427073367346921</v>
          </cell>
          <cell r="L104">
            <v>77.427073367346921</v>
          </cell>
          <cell r="M104">
            <v>77.427073367346921</v>
          </cell>
          <cell r="N104">
            <v>77.427073367346921</v>
          </cell>
          <cell r="O104">
            <v>77.427073367346921</v>
          </cell>
          <cell r="P104">
            <v>77.427073367346921</v>
          </cell>
          <cell r="Q104">
            <v>77.427073367346921</v>
          </cell>
          <cell r="R104">
            <v>77.427073367346921</v>
          </cell>
          <cell r="S104">
            <v>77.427073367346921</v>
          </cell>
        </row>
        <row r="105">
          <cell r="C105" t="str">
            <v>Remaining LP Unit Distributions</v>
          </cell>
          <cell r="E105">
            <v>62.139499999999998</v>
          </cell>
          <cell r="F105">
            <v>64.566699999999997</v>
          </cell>
          <cell r="G105">
            <v>78.826999999999998</v>
          </cell>
          <cell r="H105">
            <v>84.021600000000007</v>
          </cell>
          <cell r="I105">
            <v>109.19110000000001</v>
          </cell>
          <cell r="J105">
            <v>127.69799999999999</v>
          </cell>
          <cell r="K105">
            <v>146.20500000000001</v>
          </cell>
          <cell r="L105">
            <v>164.71190000000001</v>
          </cell>
          <cell r="M105">
            <v>171.92959999999999</v>
          </cell>
          <cell r="N105">
            <v>179.3639</v>
          </cell>
          <cell r="O105">
            <v>187.02119999999999</v>
          </cell>
          <cell r="P105">
            <v>194.90819999999999</v>
          </cell>
          <cell r="Q105">
            <v>203.0318</v>
          </cell>
          <cell r="R105">
            <v>211.3991</v>
          </cell>
          <cell r="S105">
            <v>220.01740000000001</v>
          </cell>
        </row>
        <row r="106">
          <cell r="O106">
            <v>4.2691422298466897</v>
          </cell>
          <cell r="P106">
            <v>4.2171689626630648</v>
          </cell>
          <cell r="Q106">
            <v>4.1679108421297961</v>
          </cell>
          <cell r="R106">
            <v>4.1211770766943934</v>
          </cell>
          <cell r="S106">
            <v>4.076791244617417</v>
          </cell>
        </row>
        <row r="107">
          <cell r="C107" t="str">
            <v>Above MQD, Up to First Target Distribution</v>
          </cell>
        </row>
        <row r="108">
          <cell r="C108" t="str">
            <v>LP Unit Distributions</v>
          </cell>
          <cell r="E108">
            <v>7.6244770000000068</v>
          </cell>
          <cell r="F108">
            <v>6.4891136000000058</v>
          </cell>
          <cell r="G108">
            <v>6.9451136000000071</v>
          </cell>
          <cell r="H108">
            <v>7.4027836000000056</v>
          </cell>
          <cell r="I108">
            <v>7.4027836000000056</v>
          </cell>
          <cell r="J108">
            <v>7.4027836000000056</v>
          </cell>
          <cell r="K108">
            <v>7.4027836000000056</v>
          </cell>
          <cell r="L108">
            <v>7.4027836000000056</v>
          </cell>
          <cell r="M108">
            <v>7.4027836000000056</v>
          </cell>
          <cell r="N108">
            <v>7.4027836000000056</v>
          </cell>
          <cell r="O108">
            <v>7.4027836000000056</v>
          </cell>
          <cell r="P108">
            <v>7.4027836000000056</v>
          </cell>
          <cell r="Q108">
            <v>7.4027836000000056</v>
          </cell>
          <cell r="R108">
            <v>7.4027836000000056</v>
          </cell>
          <cell r="S108">
            <v>7.4027836000000056</v>
          </cell>
        </row>
        <row r="109">
          <cell r="C109" t="str">
            <v>General Partner Distributions</v>
          </cell>
          <cell r="E109">
            <v>0.15560157142857189</v>
          </cell>
          <cell r="F109">
            <v>0.13243088979591899</v>
          </cell>
          <cell r="G109">
            <v>0.14173701224489843</v>
          </cell>
          <cell r="H109">
            <v>0.15107721632653082</v>
          </cell>
          <cell r="I109">
            <v>0.15107721632653082</v>
          </cell>
          <cell r="J109">
            <v>0.15107721632653082</v>
          </cell>
          <cell r="K109">
            <v>0.15107721632653082</v>
          </cell>
          <cell r="L109">
            <v>0.15107721632653082</v>
          </cell>
          <cell r="M109">
            <v>0.15107721632653082</v>
          </cell>
          <cell r="N109">
            <v>0.15107721632653082</v>
          </cell>
          <cell r="O109">
            <v>0.15107721632653082</v>
          </cell>
          <cell r="P109">
            <v>0.15107721632653082</v>
          </cell>
          <cell r="Q109">
            <v>0.15107721632653082</v>
          </cell>
          <cell r="R109">
            <v>0.15107721632653082</v>
          </cell>
          <cell r="S109">
            <v>0.15107721632653082</v>
          </cell>
        </row>
        <row r="110">
          <cell r="C110" t="str">
            <v>Total</v>
          </cell>
          <cell r="E110">
            <v>7.7800785714285787</v>
          </cell>
          <cell r="F110">
            <v>6.6215444897959248</v>
          </cell>
          <cell r="G110">
            <v>7.0868506122449055</v>
          </cell>
          <cell r="H110">
            <v>7.5538608163265364</v>
          </cell>
          <cell r="I110">
            <v>7.5538608163265364</v>
          </cell>
          <cell r="J110">
            <v>7.5538608163265364</v>
          </cell>
          <cell r="K110">
            <v>7.5538608163265364</v>
          </cell>
          <cell r="L110">
            <v>7.5538608163265364</v>
          </cell>
          <cell r="M110">
            <v>7.5538608163265364</v>
          </cell>
          <cell r="N110">
            <v>7.5538608163265364</v>
          </cell>
          <cell r="O110">
            <v>7.5538608163265364</v>
          </cell>
          <cell r="P110">
            <v>7.5538608163265364</v>
          </cell>
          <cell r="Q110">
            <v>7.5538608163265364</v>
          </cell>
          <cell r="R110">
            <v>7.5538608163265364</v>
          </cell>
          <cell r="S110">
            <v>7.5538608163265364</v>
          </cell>
        </row>
        <row r="111">
          <cell r="C111" t="str">
            <v>Remaining LP Unit Distributions</v>
          </cell>
          <cell r="E111">
            <v>54.515000000000001</v>
          </cell>
          <cell r="F111">
            <v>58.077599999999997</v>
          </cell>
          <cell r="G111">
            <v>71.881900000000002</v>
          </cell>
          <cell r="H111">
            <v>76.618799999999993</v>
          </cell>
          <cell r="I111">
            <v>101.78830000000001</v>
          </cell>
          <cell r="J111">
            <v>120.29519999999999</v>
          </cell>
          <cell r="K111">
            <v>138.8022</v>
          </cell>
          <cell r="L111">
            <v>157.3091</v>
          </cell>
          <cell r="M111">
            <v>164.52680000000001</v>
          </cell>
          <cell r="N111">
            <v>171.96109999999999</v>
          </cell>
          <cell r="O111">
            <v>179.61840000000001</v>
          </cell>
          <cell r="P111">
            <v>187.50540000000001</v>
          </cell>
          <cell r="Q111">
            <v>195.62899999999999</v>
          </cell>
          <cell r="R111">
            <v>203.99629999999999</v>
          </cell>
          <cell r="S111">
            <v>212.6146</v>
          </cell>
        </row>
        <row r="112">
          <cell r="Q112">
            <v>4.3324618917641722</v>
          </cell>
        </row>
        <row r="113">
          <cell r="C113" t="str">
            <v>Above First, Up to Second Target Distribution</v>
          </cell>
        </row>
        <row r="114">
          <cell r="C114" t="str">
            <v>LP Unit Distributions</v>
          </cell>
          <cell r="E114">
            <v>15.248953999999998</v>
          </cell>
          <cell r="F114">
            <v>12.978227199999997</v>
          </cell>
          <cell r="G114">
            <v>13.890227199999998</v>
          </cell>
          <cell r="H114">
            <v>14.805567199999995</v>
          </cell>
          <cell r="I114">
            <v>14.805567199999995</v>
          </cell>
          <cell r="J114">
            <v>14.805567199999995</v>
          </cell>
          <cell r="K114">
            <v>14.805567199999995</v>
          </cell>
          <cell r="L114">
            <v>14.805567199999995</v>
          </cell>
          <cell r="M114">
            <v>14.805567199999995</v>
          </cell>
          <cell r="N114">
            <v>14.805567199999995</v>
          </cell>
          <cell r="O114">
            <v>14.805567199999995</v>
          </cell>
          <cell r="P114">
            <v>14.805567199999995</v>
          </cell>
          <cell r="Q114">
            <v>14.805567199999995</v>
          </cell>
          <cell r="R114">
            <v>14.805567199999995</v>
          </cell>
          <cell r="S114">
            <v>14.805567199999995</v>
          </cell>
        </row>
        <row r="115">
          <cell r="C115" t="str">
            <v>General Partner Distributions</v>
          </cell>
          <cell r="E115">
            <v>2.6909918823529395</v>
          </cell>
          <cell r="F115">
            <v>2.290275388235294</v>
          </cell>
          <cell r="G115">
            <v>2.4512165647058808</v>
          </cell>
          <cell r="H115">
            <v>2.612747152941175</v>
          </cell>
          <cell r="I115">
            <v>2.612747152941175</v>
          </cell>
          <cell r="J115">
            <v>2.612747152941175</v>
          </cell>
          <cell r="K115">
            <v>2.612747152941175</v>
          </cell>
          <cell r="L115">
            <v>2.612747152941175</v>
          </cell>
          <cell r="M115">
            <v>2.612747152941175</v>
          </cell>
          <cell r="N115">
            <v>2.612747152941175</v>
          </cell>
          <cell r="O115">
            <v>2.612747152941175</v>
          </cell>
          <cell r="P115">
            <v>2.612747152941175</v>
          </cell>
          <cell r="Q115">
            <v>2.612747152941175</v>
          </cell>
          <cell r="R115">
            <v>2.612747152941175</v>
          </cell>
          <cell r="S115">
            <v>2.612747152941175</v>
          </cell>
        </row>
        <row r="116">
          <cell r="C116" t="str">
            <v>Total</v>
          </cell>
          <cell r="E116">
            <v>17.939945882352937</v>
          </cell>
          <cell r="F116">
            <v>15.268502588235291</v>
          </cell>
          <cell r="G116">
            <v>16.341443764705879</v>
          </cell>
          <cell r="H116">
            <v>17.41831435294117</v>
          </cell>
          <cell r="I116">
            <v>17.41831435294117</v>
          </cell>
          <cell r="J116">
            <v>17.41831435294117</v>
          </cell>
          <cell r="K116">
            <v>17.41831435294117</v>
          </cell>
          <cell r="L116">
            <v>17.41831435294117</v>
          </cell>
          <cell r="M116">
            <v>17.41831435294117</v>
          </cell>
          <cell r="N116">
            <v>17.41831435294117</v>
          </cell>
          <cell r="O116">
            <v>17.41831435294117</v>
          </cell>
          <cell r="P116">
            <v>17.41831435294117</v>
          </cell>
          <cell r="Q116">
            <v>17.41831435294117</v>
          </cell>
          <cell r="R116">
            <v>17.41831435294117</v>
          </cell>
          <cell r="S116">
            <v>17.41831435294117</v>
          </cell>
        </row>
        <row r="117">
          <cell r="C117" t="str">
            <v>Remaining LP Unit Distributions</v>
          </cell>
          <cell r="E117">
            <v>39.265999999999998</v>
          </cell>
          <cell r="F117">
            <v>45.099400000000003</v>
          </cell>
          <cell r="G117">
            <v>57.991700000000002</v>
          </cell>
          <cell r="H117">
            <v>61.813200000000002</v>
          </cell>
          <cell r="I117">
            <v>86.982699999999994</v>
          </cell>
          <cell r="J117">
            <v>105.4896</v>
          </cell>
          <cell r="K117">
            <v>123.9966</v>
          </cell>
          <cell r="L117">
            <v>142.5035</v>
          </cell>
          <cell r="M117">
            <v>149.72120000000001</v>
          </cell>
          <cell r="N117">
            <v>157.15549999999999</v>
          </cell>
          <cell r="O117">
            <v>164.81280000000001</v>
          </cell>
          <cell r="P117">
            <v>172.69980000000001</v>
          </cell>
          <cell r="Q117">
            <v>180.82339999999999</v>
          </cell>
          <cell r="R117">
            <v>189.19069999999999</v>
          </cell>
          <cell r="S117">
            <v>197.809</v>
          </cell>
        </row>
        <row r="118">
          <cell r="Q118">
            <v>4.703885007394315</v>
          </cell>
        </row>
        <row r="119">
          <cell r="C119" t="str">
            <v>Above Second, Up to Third Target Distribution</v>
          </cell>
        </row>
        <row r="120">
          <cell r="C120" t="str">
            <v>LP Unit Distributions</v>
          </cell>
          <cell r="E120">
            <v>15.248953999999998</v>
          </cell>
          <cell r="F120">
            <v>12.978227199999997</v>
          </cell>
          <cell r="G120">
            <v>13.890227199999998</v>
          </cell>
          <cell r="H120">
            <v>14.805567199999995</v>
          </cell>
          <cell r="I120">
            <v>14.805567199999995</v>
          </cell>
          <cell r="J120">
            <v>14.805567199999995</v>
          </cell>
          <cell r="K120">
            <v>14.805567199999995</v>
          </cell>
          <cell r="L120">
            <v>14.805567199999995</v>
          </cell>
          <cell r="M120">
            <v>14.805567199999995</v>
          </cell>
          <cell r="N120">
            <v>14.805567199999995</v>
          </cell>
          <cell r="O120">
            <v>14.805567199999995</v>
          </cell>
          <cell r="P120">
            <v>14.805567199999995</v>
          </cell>
          <cell r="Q120">
            <v>14.805567199999995</v>
          </cell>
          <cell r="R120">
            <v>14.805567199999995</v>
          </cell>
          <cell r="S120">
            <v>14.805567199999995</v>
          </cell>
        </row>
        <row r="121">
          <cell r="C121" t="str">
            <v>General Partner Distributions</v>
          </cell>
          <cell r="E121">
            <v>5.0829846666666647</v>
          </cell>
          <cell r="F121">
            <v>4.3260757333333313</v>
          </cell>
          <cell r="G121">
            <v>4.6300757333333316</v>
          </cell>
          <cell r="H121">
            <v>4.9351890666666662</v>
          </cell>
          <cell r="I121">
            <v>4.9351890666666662</v>
          </cell>
          <cell r="J121">
            <v>4.9351890666666662</v>
          </cell>
          <cell r="K121">
            <v>4.9351890666666662</v>
          </cell>
          <cell r="L121">
            <v>4.9351890666666662</v>
          </cell>
          <cell r="M121">
            <v>4.9351890666666662</v>
          </cell>
          <cell r="N121">
            <v>4.9351890666666662</v>
          </cell>
          <cell r="O121">
            <v>4.9351890666666662</v>
          </cell>
          <cell r="P121">
            <v>4.9351890666666662</v>
          </cell>
          <cell r="Q121">
            <v>4.9351890666666662</v>
          </cell>
          <cell r="R121">
            <v>4.9351890666666662</v>
          </cell>
          <cell r="S121">
            <v>4.9351890666666662</v>
          </cell>
        </row>
        <row r="122">
          <cell r="C122" t="str">
            <v>Total</v>
          </cell>
          <cell r="E122">
            <v>20.331938666666662</v>
          </cell>
          <cell r="F122">
            <v>17.304302933333329</v>
          </cell>
          <cell r="G122">
            <v>18.52030293333333</v>
          </cell>
          <cell r="H122">
            <v>19.740756266666661</v>
          </cell>
          <cell r="I122">
            <v>19.740756266666661</v>
          </cell>
          <cell r="J122">
            <v>19.740756266666661</v>
          </cell>
          <cell r="K122">
            <v>19.740756266666661</v>
          </cell>
          <cell r="L122">
            <v>19.740756266666661</v>
          </cell>
          <cell r="M122">
            <v>19.740756266666661</v>
          </cell>
          <cell r="N122">
            <v>19.740756266666661</v>
          </cell>
          <cell r="O122">
            <v>19.740756266666661</v>
          </cell>
          <cell r="P122">
            <v>19.740756266666661</v>
          </cell>
          <cell r="Q122">
            <v>19.740756266666661</v>
          </cell>
          <cell r="R122">
            <v>19.740756266666661</v>
          </cell>
          <cell r="S122">
            <v>19.740756266666661</v>
          </cell>
        </row>
        <row r="123">
          <cell r="C123" t="str">
            <v>Remaining LP Unit Distributions</v>
          </cell>
          <cell r="E123">
            <v>24.016999999999999</v>
          </cell>
          <cell r="F123">
            <v>32.121200000000002</v>
          </cell>
          <cell r="G123">
            <v>44.101500000000001</v>
          </cell>
          <cell r="H123">
            <v>47.007599999999996</v>
          </cell>
          <cell r="I123">
            <v>72.177099999999996</v>
          </cell>
          <cell r="J123">
            <v>90.683999999999997</v>
          </cell>
          <cell r="K123">
            <v>109.191</v>
          </cell>
          <cell r="L123">
            <v>127.6979</v>
          </cell>
          <cell r="M123">
            <v>134.91560000000001</v>
          </cell>
          <cell r="N123">
            <v>142.34989999999999</v>
          </cell>
          <cell r="O123">
            <v>150.00720000000001</v>
          </cell>
          <cell r="P123">
            <v>157.89420000000001</v>
          </cell>
          <cell r="Q123">
            <v>166.01779999999999</v>
          </cell>
          <cell r="R123">
            <v>174.38509999999999</v>
          </cell>
          <cell r="S123">
            <v>183.0034</v>
          </cell>
        </row>
        <row r="124">
          <cell r="Q124">
            <v>5.1449641595447959</v>
          </cell>
        </row>
        <row r="125">
          <cell r="C125" t="str">
            <v>Above Third, Up to Fourth Target Distribution</v>
          </cell>
        </row>
        <row r="126">
          <cell r="C126" t="str">
            <v>LP Unit Distributions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 t="str">
            <v>General Partner Distributions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 t="str">
            <v>Total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 t="str">
            <v>Remaining LP Unit Distributions</v>
          </cell>
          <cell r="E129">
            <v>24.016999999999999</v>
          </cell>
          <cell r="F129">
            <v>32.121200000000002</v>
          </cell>
          <cell r="G129">
            <v>44.101500000000001</v>
          </cell>
          <cell r="H129">
            <v>47.007599999999996</v>
          </cell>
          <cell r="I129">
            <v>72.177099999999996</v>
          </cell>
          <cell r="J129">
            <v>90.683999999999997</v>
          </cell>
          <cell r="K129">
            <v>109.191</v>
          </cell>
          <cell r="L129">
            <v>127.6979</v>
          </cell>
          <cell r="M129">
            <v>134.91560000000001</v>
          </cell>
          <cell r="N129">
            <v>142.34989999999999</v>
          </cell>
          <cell r="O129">
            <v>150.00720000000001</v>
          </cell>
          <cell r="P129">
            <v>157.89420000000001</v>
          </cell>
          <cell r="Q129">
            <v>166.01779999999999</v>
          </cell>
          <cell r="R129">
            <v>174.38509999999999</v>
          </cell>
          <cell r="S129">
            <v>183.0034</v>
          </cell>
        </row>
        <row r="131">
          <cell r="C131" t="str">
            <v>Above Fourth, Up to Fifth Target Distribution</v>
          </cell>
        </row>
        <row r="132">
          <cell r="C132" t="str">
            <v>LP Unit Distributions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 t="str">
            <v>General Partner Distributions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 t="str">
            <v>Total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 t="str">
            <v>Remaining LP Unit Distributions</v>
          </cell>
          <cell r="E135">
            <v>24.016999999999999</v>
          </cell>
          <cell r="F135">
            <v>32.121200000000002</v>
          </cell>
          <cell r="G135">
            <v>44.101500000000001</v>
          </cell>
          <cell r="H135">
            <v>47.007599999999996</v>
          </cell>
          <cell r="I135">
            <v>72.177099999999996</v>
          </cell>
          <cell r="J135">
            <v>90.683999999999997</v>
          </cell>
          <cell r="K135">
            <v>109.191</v>
          </cell>
          <cell r="L135">
            <v>127.6979</v>
          </cell>
          <cell r="M135">
            <v>134.91560000000001</v>
          </cell>
          <cell r="N135">
            <v>142.34989999999999</v>
          </cell>
          <cell r="O135">
            <v>150.00720000000001</v>
          </cell>
          <cell r="P135">
            <v>157.89420000000001</v>
          </cell>
          <cell r="Q135">
            <v>166.01779999999999</v>
          </cell>
          <cell r="R135">
            <v>174.38509999999999</v>
          </cell>
          <cell r="S135">
            <v>183.0034</v>
          </cell>
        </row>
        <row r="137">
          <cell r="C137" t="str">
            <v>Thereafter</v>
          </cell>
        </row>
        <row r="138">
          <cell r="C138" t="str">
            <v>LP Unit Distributions</v>
          </cell>
          <cell r="E138">
            <v>24.017102550000015</v>
          </cell>
          <cell r="F138">
            <v>32.121112320000009</v>
          </cell>
          <cell r="G138">
            <v>44.101471360000019</v>
          </cell>
          <cell r="H138">
            <v>47.007675860000013</v>
          </cell>
          <cell r="I138">
            <v>72.177140100000003</v>
          </cell>
          <cell r="J138">
            <v>90.684099099999997</v>
          </cell>
          <cell r="K138">
            <v>109.19105809999999</v>
          </cell>
          <cell r="L138">
            <v>127.6980171</v>
          </cell>
          <cell r="M138">
            <v>134.91573111</v>
          </cell>
          <cell r="N138">
            <v>142.34997654029999</v>
          </cell>
          <cell r="O138">
            <v>150.00724933350898</v>
          </cell>
          <cell r="P138">
            <v>157.89424031051428</v>
          </cell>
          <cell r="Q138">
            <v>166.01784101682969</v>
          </cell>
          <cell r="R138">
            <v>174.3851497443346</v>
          </cell>
          <cell r="S138">
            <v>183.00347773366465</v>
          </cell>
        </row>
        <row r="139">
          <cell r="C139" t="str">
            <v>General Partner Distributions</v>
          </cell>
          <cell r="E139">
            <v>24.017102550000015</v>
          </cell>
          <cell r="F139">
            <v>32.121112320000009</v>
          </cell>
          <cell r="G139">
            <v>44.101471360000019</v>
          </cell>
          <cell r="H139">
            <v>47.007675860000013</v>
          </cell>
          <cell r="I139">
            <v>72.177140100000003</v>
          </cell>
          <cell r="J139">
            <v>90.684099099999997</v>
          </cell>
          <cell r="K139">
            <v>109.19105809999999</v>
          </cell>
          <cell r="L139">
            <v>127.6980171</v>
          </cell>
          <cell r="M139">
            <v>134.91573111</v>
          </cell>
          <cell r="N139">
            <v>142.34997654029999</v>
          </cell>
          <cell r="O139">
            <v>150.00724933350898</v>
          </cell>
          <cell r="P139">
            <v>157.89424031051428</v>
          </cell>
          <cell r="Q139">
            <v>166.01784101682969</v>
          </cell>
          <cell r="R139">
            <v>174.3851497443346</v>
          </cell>
          <cell r="S139">
            <v>183.00347773366465</v>
          </cell>
        </row>
        <row r="140">
          <cell r="C140" t="str">
            <v>Total</v>
          </cell>
          <cell r="E140">
            <v>48.03420510000003</v>
          </cell>
          <cell r="F140">
            <v>64.242224640000018</v>
          </cell>
          <cell r="G140">
            <v>88.202942720000038</v>
          </cell>
          <cell r="H140">
            <v>94.015351720000027</v>
          </cell>
          <cell r="I140">
            <v>144.35428020000001</v>
          </cell>
          <cell r="J140">
            <v>181.36819819999999</v>
          </cell>
          <cell r="K140">
            <v>218.38211619999998</v>
          </cell>
          <cell r="L140">
            <v>255.3960342</v>
          </cell>
          <cell r="M140">
            <v>269.83146221999999</v>
          </cell>
          <cell r="N140">
            <v>284.69995308059998</v>
          </cell>
          <cell r="O140">
            <v>300.01449866701796</v>
          </cell>
          <cell r="P140">
            <v>315.78848062102855</v>
          </cell>
          <cell r="Q140">
            <v>332.03568203365938</v>
          </cell>
          <cell r="R140">
            <v>348.7702994886692</v>
          </cell>
          <cell r="S140">
            <v>366.00695546732931</v>
          </cell>
        </row>
        <row r="142">
          <cell r="C142" t="str">
            <v>Total Distributed to LP Unitholders</v>
          </cell>
          <cell r="E142">
            <v>140.29037680000002</v>
          </cell>
          <cell r="F142">
            <v>131.08009472000001</v>
          </cell>
          <cell r="G142">
            <v>150.01445376000004</v>
          </cell>
          <cell r="H142">
            <v>159.90012576000001</v>
          </cell>
          <cell r="I142">
            <v>185.06959000000001</v>
          </cell>
          <cell r="J142">
            <v>203.576549</v>
          </cell>
          <cell r="K142">
            <v>222.08350799999999</v>
          </cell>
          <cell r="L142">
            <v>240.59046699999999</v>
          </cell>
          <cell r="M142">
            <v>247.80818101</v>
          </cell>
          <cell r="N142">
            <v>255.24242644029999</v>
          </cell>
          <cell r="O142">
            <v>262.89969923350895</v>
          </cell>
          <cell r="P142">
            <v>270.78669021051428</v>
          </cell>
          <cell r="Q142">
            <v>278.91029091682969</v>
          </cell>
          <cell r="R142">
            <v>287.2775996443346</v>
          </cell>
          <cell r="S142">
            <v>295.89592763366466</v>
          </cell>
        </row>
        <row r="143">
          <cell r="C143" t="str">
            <v>Total Distributed to General Partner</v>
          </cell>
          <cell r="E143">
            <v>33.541596777591053</v>
          </cell>
          <cell r="F143">
            <v>40.227310951772708</v>
          </cell>
          <cell r="G143">
            <v>52.777305045794343</v>
          </cell>
          <cell r="H143">
            <v>56.255230763281318</v>
          </cell>
          <cell r="I143">
            <v>81.424695003281315</v>
          </cell>
          <cell r="J143">
            <v>99.931654003281309</v>
          </cell>
          <cell r="K143">
            <v>118.4386130032813</v>
          </cell>
          <cell r="L143">
            <v>136.94557200328131</v>
          </cell>
          <cell r="M143">
            <v>144.16328601328129</v>
          </cell>
          <cell r="N143">
            <v>151.59753144358129</v>
          </cell>
          <cell r="O143">
            <v>159.25480423679028</v>
          </cell>
          <cell r="P143">
            <v>167.14179521379558</v>
          </cell>
          <cell r="Q143">
            <v>175.26539592011099</v>
          </cell>
          <cell r="R143">
            <v>183.6327046476159</v>
          </cell>
          <cell r="S143">
            <v>192.25103263694595</v>
          </cell>
          <cell r="T143">
            <v>2451.2006661210607</v>
          </cell>
        </row>
        <row r="144">
          <cell r="C144" t="str">
            <v>Total Cash Flow Distributed</v>
          </cell>
          <cell r="E144">
            <v>173.83197357759107</v>
          </cell>
          <cell r="F144">
            <v>171.3074056717727</v>
          </cell>
          <cell r="G144">
            <v>202.79175880579439</v>
          </cell>
          <cell r="H144">
            <v>216.15535652328134</v>
          </cell>
          <cell r="I144">
            <v>266.49428500328133</v>
          </cell>
          <cell r="J144">
            <v>303.50820300328132</v>
          </cell>
          <cell r="K144">
            <v>340.52212100328131</v>
          </cell>
          <cell r="L144">
            <v>377.5360390032813</v>
          </cell>
          <cell r="M144">
            <v>391.97146702328132</v>
          </cell>
          <cell r="N144">
            <v>406.83995788388131</v>
          </cell>
          <cell r="O144">
            <v>422.15450347029923</v>
          </cell>
          <cell r="P144">
            <v>437.92848542430988</v>
          </cell>
          <cell r="Q144">
            <v>454.17568683694071</v>
          </cell>
          <cell r="R144">
            <v>470.91030429195052</v>
          </cell>
          <cell r="S144">
            <v>488.14696027061063</v>
          </cell>
        </row>
        <row r="145">
          <cell r="C145" t="str">
            <v>Percent to LP Unitholders</v>
          </cell>
          <cell r="E145">
            <v>80.704587259017956</v>
          </cell>
          <cell r="F145">
            <v>76.517471154254252</v>
          </cell>
          <cell r="G145">
            <v>73.974630252930012</v>
          </cell>
          <cell r="H145">
            <v>73.974630252930012</v>
          </cell>
          <cell r="I145">
            <v>69.445988306173717</v>
          </cell>
          <cell r="J145">
            <v>67.074480025766903</v>
          </cell>
          <cell r="K145">
            <v>65.21852599345813</v>
          </cell>
          <cell r="L145">
            <v>63.726490227310173</v>
          </cell>
          <cell r="M145">
            <v>63.220974447938914</v>
          </cell>
          <cell r="N145">
            <v>62.73779688895511</v>
          </cell>
          <cell r="O145">
            <v>62.275706423206579</v>
          </cell>
          <cell r="P145">
            <v>61.833541142716129</v>
          </cell>
          <cell r="Q145">
            <v>61.410220538063456</v>
          </cell>
          <cell r="R145">
            <v>61.004738487572141</v>
          </cell>
          <cell r="S145">
            <v>60.616156960115234</v>
          </cell>
        </row>
        <row r="146">
          <cell r="C146" t="str">
            <v>Percent to General Partner</v>
          </cell>
          <cell r="E146">
            <v>19.295412740982044</v>
          </cell>
          <cell r="F146">
            <v>23.482528845745744</v>
          </cell>
          <cell r="G146">
            <v>26.025369747069981</v>
          </cell>
          <cell r="H146">
            <v>26.025369747069981</v>
          </cell>
          <cell r="I146">
            <v>30.554011693826283</v>
          </cell>
          <cell r="J146">
            <v>32.92551997423309</v>
          </cell>
          <cell r="K146">
            <v>34.781474006541856</v>
          </cell>
          <cell r="L146">
            <v>36.273509772689827</v>
          </cell>
          <cell r="M146">
            <v>36.779025552061078</v>
          </cell>
          <cell r="N146">
            <v>37.262203111044876</v>
          </cell>
          <cell r="O146">
            <v>37.724293576793428</v>
          </cell>
          <cell r="P146">
            <v>38.166458857283857</v>
          </cell>
          <cell r="Q146">
            <v>38.589779461936544</v>
          </cell>
          <cell r="R146">
            <v>38.995261512427859</v>
          </cell>
          <cell r="S146">
            <v>39.383843039884766</v>
          </cell>
        </row>
        <row r="147">
          <cell r="C147" t="str">
            <v>Does Cash Flow Distributed Add Up?</v>
          </cell>
          <cell r="E147" t="str">
            <v>Yes</v>
          </cell>
          <cell r="F147" t="str">
            <v>Yes</v>
          </cell>
          <cell r="G147" t="str">
            <v>Yes</v>
          </cell>
          <cell r="H147" t="str">
            <v>Yes</v>
          </cell>
          <cell r="I147" t="str">
            <v>Yes</v>
          </cell>
          <cell r="J147" t="str">
            <v>Yes</v>
          </cell>
          <cell r="K147" t="str">
            <v>Yes</v>
          </cell>
          <cell r="L147" t="str">
            <v>Yes</v>
          </cell>
          <cell r="M147" t="str">
            <v>Yes</v>
          </cell>
          <cell r="N147" t="str">
            <v>Yes</v>
          </cell>
          <cell r="O147" t="str">
            <v>Yes</v>
          </cell>
          <cell r="P147" t="str">
            <v>Yes</v>
          </cell>
          <cell r="Q147" t="str">
            <v>Yes</v>
          </cell>
          <cell r="R147" t="str">
            <v>Yes</v>
          </cell>
          <cell r="S147" t="str">
            <v>Yes</v>
          </cell>
        </row>
        <row r="148">
          <cell r="C148" t="str">
            <v>Distribution Split Level</v>
          </cell>
          <cell r="E148" t="str">
            <v>50% Split</v>
          </cell>
          <cell r="F148" t="str">
            <v>50% Split</v>
          </cell>
          <cell r="G148" t="str">
            <v>50% Split</v>
          </cell>
          <cell r="H148" t="str">
            <v>50% Split</v>
          </cell>
          <cell r="I148" t="str">
            <v>50% Split</v>
          </cell>
          <cell r="J148" t="str">
            <v>50% Split</v>
          </cell>
          <cell r="K148" t="str">
            <v>50% Split</v>
          </cell>
          <cell r="L148" t="str">
            <v>50% Split</v>
          </cell>
          <cell r="M148" t="str">
            <v>50% Split</v>
          </cell>
          <cell r="N148" t="str">
            <v>50% Split</v>
          </cell>
          <cell r="O148" t="str">
            <v>50% Split</v>
          </cell>
          <cell r="P148" t="str">
            <v>50% Split</v>
          </cell>
          <cell r="Q148" t="str">
            <v>50% Split</v>
          </cell>
          <cell r="R148" t="str">
            <v>50% Split</v>
          </cell>
          <cell r="S148" t="str">
            <v>50% Split</v>
          </cell>
        </row>
        <row r="149">
          <cell r="K149">
            <v>12.195360004684886</v>
          </cell>
          <cell r="L149">
            <v>10.869754332243019</v>
          </cell>
          <cell r="M149">
            <v>3.8235894136386062</v>
          </cell>
          <cell r="N149">
            <v>3.7932584668763258</v>
          </cell>
          <cell r="O149">
            <v>3.7642678133372964</v>
          </cell>
          <cell r="P149">
            <v>3.7365423853924273</v>
          </cell>
          <cell r="Q149">
            <v>3.710012468562951</v>
          </cell>
          <cell r="R149">
            <v>3.6846132322838177</v>
          </cell>
          <cell r="S149">
            <v>3.6602843092543358</v>
          </cell>
        </row>
        <row r="150">
          <cell r="C150" t="str">
            <v>Distribution per LP Unit Growth</v>
          </cell>
          <cell r="H150">
            <v>3</v>
          </cell>
          <cell r="I150">
            <v>3</v>
          </cell>
          <cell r="J150">
            <v>3</v>
          </cell>
          <cell r="K150">
            <v>3</v>
          </cell>
          <cell r="L150">
            <v>3</v>
          </cell>
          <cell r="M150">
            <v>3</v>
          </cell>
          <cell r="N150">
            <v>3</v>
          </cell>
          <cell r="O150">
            <v>3</v>
          </cell>
          <cell r="P150">
            <v>3</v>
          </cell>
          <cell r="Q150">
            <v>3</v>
          </cell>
          <cell r="R150">
            <v>3</v>
          </cell>
          <cell r="S150">
            <v>3</v>
          </cell>
        </row>
        <row r="151">
          <cell r="J151">
            <v>22.728926401571648</v>
          </cell>
          <cell r="K151">
            <v>18.519616416428274</v>
          </cell>
          <cell r="L151">
            <v>15.625781601720789</v>
          </cell>
          <cell r="M151">
            <v>5.2704982749110174</v>
          </cell>
          <cell r="N151">
            <v>5.1568229581109071</v>
          </cell>
          <cell r="O151">
            <v>5.0510537475728867</v>
          </cell>
          <cell r="P151">
            <v>4.9524351964154389</v>
          </cell>
          <cell r="Q151">
            <v>4.860304806421567</v>
          </cell>
          <cell r="R151">
            <v>4.7740791521213133</v>
          </cell>
          <cell r="S151">
            <v>4.6932424188100397</v>
          </cell>
        </row>
        <row r="152">
          <cell r="C152" t="str">
            <v>LP Coverage</v>
          </cell>
          <cell r="H152">
            <v>0.80092592592592582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1.0007468259895445</v>
          </cell>
          <cell r="N152">
            <v>1.0006018112342931</v>
          </cell>
          <cell r="O152">
            <v>0.99961627406268194</v>
          </cell>
          <cell r="P152">
            <v>1.0005731062681298</v>
          </cell>
          <cell r="Q152">
            <v>1.0006261898856301</v>
          </cell>
          <cell r="R152">
            <v>0.99982735874848572</v>
          </cell>
          <cell r="S152">
            <v>1.0007280139610506</v>
          </cell>
        </row>
        <row r="153">
          <cell r="C153" t="str">
            <v>Total Coverage</v>
          </cell>
          <cell r="H153">
            <v>0.70410147898827991</v>
          </cell>
          <cell r="I153">
            <v>1</v>
          </cell>
          <cell r="J153">
            <v>0.99999999999999978</v>
          </cell>
          <cell r="K153">
            <v>0.99999999999999967</v>
          </cell>
          <cell r="L153">
            <v>0.99999999999999967</v>
          </cell>
          <cell r="M153">
            <v>0.99999999999999967</v>
          </cell>
          <cell r="N153">
            <v>0.99999999999999967</v>
          </cell>
          <cell r="O153">
            <v>0.99999999999999978</v>
          </cell>
          <cell r="P153">
            <v>0.99999999999999956</v>
          </cell>
          <cell r="Q153">
            <v>0.99999999999999967</v>
          </cell>
          <cell r="R153">
            <v>0.99999999999999967</v>
          </cell>
          <cell r="S153">
            <v>0.99999999999999967</v>
          </cell>
        </row>
        <row r="154">
          <cell r="H154">
            <v>1</v>
          </cell>
          <cell r="I154">
            <v>2</v>
          </cell>
          <cell r="J154">
            <v>3</v>
          </cell>
          <cell r="K154">
            <v>4</v>
          </cell>
          <cell r="L154">
            <v>5</v>
          </cell>
          <cell r="M154">
            <v>6</v>
          </cell>
          <cell r="N154">
            <v>7</v>
          </cell>
          <cell r="O154">
            <v>8</v>
          </cell>
          <cell r="P154">
            <v>9</v>
          </cell>
          <cell r="Q154">
            <v>10</v>
          </cell>
          <cell r="R154">
            <v>11</v>
          </cell>
          <cell r="S154">
            <v>12</v>
          </cell>
          <cell r="T154">
            <v>13</v>
          </cell>
        </row>
        <row r="156">
          <cell r="C156" t="str">
            <v xml:space="preserve">GP Valuation </v>
          </cell>
        </row>
        <row r="157">
          <cell r="C157" t="str">
            <v>Assumed Discount Rate:</v>
          </cell>
          <cell r="D157">
            <v>10</v>
          </cell>
        </row>
        <row r="158">
          <cell r="C158" t="str">
            <v>Assumed Terminal Growth:</v>
          </cell>
          <cell r="D158">
            <v>2</v>
          </cell>
        </row>
        <row r="159">
          <cell r="C159" t="str">
            <v>PV of GP Cash Flow</v>
          </cell>
          <cell r="D159">
            <v>1567.0070417124202</v>
          </cell>
          <cell r="H159">
            <v>51.141118875710283</v>
          </cell>
          <cell r="I159">
            <v>67.293136366348179</v>
          </cell>
          <cell r="J159">
            <v>75.080130731240629</v>
          </cell>
          <cell r="K159">
            <v>80.895166316017537</v>
          </cell>
          <cell r="L159">
            <v>85.032425755370198</v>
          </cell>
          <cell r="M159">
            <v>81.376416625383612</v>
          </cell>
          <cell r="N159">
            <v>77.793503964008522</v>
          </cell>
          <cell r="O159">
            <v>74.293541510318946</v>
          </cell>
          <cell r="P159">
            <v>70.884437280672259</v>
          </cell>
          <cell r="Q159">
            <v>67.572397266208782</v>
          </cell>
          <cell r="R159">
            <v>64.362142724257666</v>
          </cell>
          <cell r="S159">
            <v>61.257103734770531</v>
          </cell>
          <cell r="T159">
            <v>710.025520562113</v>
          </cell>
        </row>
        <row r="164">
          <cell r="C164" t="str">
            <v>Total Cash Distributed</v>
          </cell>
          <cell r="H164">
            <v>216.15535652328134</v>
          </cell>
          <cell r="I164">
            <v>266.49428500328133</v>
          </cell>
          <cell r="J164">
            <v>303.50820300328132</v>
          </cell>
          <cell r="K164">
            <v>340.52212100328131</v>
          </cell>
          <cell r="L164">
            <v>377.5360390032813</v>
          </cell>
          <cell r="M164">
            <v>391.97146702328132</v>
          </cell>
          <cell r="N164">
            <v>406.83995788388131</v>
          </cell>
          <cell r="O164">
            <v>422.15450347029923</v>
          </cell>
          <cell r="P164">
            <v>437.92848542430988</v>
          </cell>
          <cell r="Q164">
            <v>454.17568683694071</v>
          </cell>
          <cell r="R164">
            <v>470.91030429195052</v>
          </cell>
        </row>
        <row r="165">
          <cell r="C165" t="str">
            <v>Units O/S</v>
          </cell>
          <cell r="H165">
            <v>74.027835999999994</v>
          </cell>
          <cell r="I165">
            <v>74.027835999999994</v>
          </cell>
          <cell r="J165">
            <v>74.027835999999994</v>
          </cell>
          <cell r="K165">
            <v>74.027835999999994</v>
          </cell>
          <cell r="L165">
            <v>74.027835999999994</v>
          </cell>
          <cell r="M165">
            <v>74.027835999999994</v>
          </cell>
          <cell r="N165">
            <v>74.027835999999994</v>
          </cell>
          <cell r="O165">
            <v>74.027835999999994</v>
          </cell>
          <cell r="P165">
            <v>74.027835999999994</v>
          </cell>
          <cell r="Q165">
            <v>74.027835999999994</v>
          </cell>
          <cell r="R165">
            <v>74.027835999999994</v>
          </cell>
        </row>
        <row r="166">
          <cell r="C166" t="str">
            <v>LP Cash Flow</v>
          </cell>
          <cell r="H166">
            <v>159.90012576000001</v>
          </cell>
          <cell r="I166">
            <v>185.06959000000001</v>
          </cell>
          <cell r="J166">
            <v>203.576549</v>
          </cell>
          <cell r="K166">
            <v>222.08350799999999</v>
          </cell>
          <cell r="L166">
            <v>240.59046699999999</v>
          </cell>
          <cell r="M166">
            <v>247.80818101</v>
          </cell>
          <cell r="N166">
            <v>255.24242644029999</v>
          </cell>
          <cell r="O166">
            <v>262.89969923350895</v>
          </cell>
          <cell r="P166">
            <v>270.78669021051428</v>
          </cell>
          <cell r="Q166">
            <v>278.91029091682969</v>
          </cell>
          <cell r="R166">
            <v>287.2775996443346</v>
          </cell>
        </row>
        <row r="167">
          <cell r="C167" t="str">
            <v>LP Dist. / Unit</v>
          </cell>
          <cell r="H167">
            <v>2.16</v>
          </cell>
          <cell r="I167">
            <v>2.5000000000000004</v>
          </cell>
          <cell r="J167">
            <v>2.7500000000000004</v>
          </cell>
          <cell r="K167">
            <v>3</v>
          </cell>
          <cell r="L167">
            <v>3.25</v>
          </cell>
          <cell r="M167">
            <v>3.3475000000000001</v>
          </cell>
          <cell r="N167">
            <v>3.4479250000000001</v>
          </cell>
          <cell r="O167">
            <v>3.5513627499999996</v>
          </cell>
          <cell r="P167">
            <v>3.6579036325000005</v>
          </cell>
          <cell r="Q167">
            <v>3.7676407414750002</v>
          </cell>
          <cell r="R167">
            <v>3.8806699637192503</v>
          </cell>
        </row>
        <row r="168">
          <cell r="C168" t="str">
            <v>GP Cash Flow</v>
          </cell>
          <cell r="H168">
            <v>56.255230763281318</v>
          </cell>
          <cell r="I168">
            <v>81.424695003281315</v>
          </cell>
          <cell r="J168">
            <v>99.931654003281309</v>
          </cell>
          <cell r="K168">
            <v>118.4386130032813</v>
          </cell>
          <cell r="L168">
            <v>136.94557200328131</v>
          </cell>
          <cell r="M168">
            <v>144.16328601328129</v>
          </cell>
          <cell r="N168">
            <v>151.59753144358129</v>
          </cell>
          <cell r="O168">
            <v>159.25480423679028</v>
          </cell>
          <cell r="P168">
            <v>167.14179521379558</v>
          </cell>
          <cell r="Q168">
            <v>175.26539592011099</v>
          </cell>
          <cell r="R168">
            <v>183.6327046476159</v>
          </cell>
        </row>
        <row r="170">
          <cell r="D170" t="str">
            <v>GP Split Breakdown</v>
          </cell>
        </row>
        <row r="171">
          <cell r="C171" t="str">
            <v>APU Forecast Summary</v>
          </cell>
          <cell r="E171">
            <v>2007</v>
          </cell>
          <cell r="F171">
            <v>2008</v>
          </cell>
          <cell r="G171">
            <v>2009</v>
          </cell>
          <cell r="H171" t="str">
            <v>2010E</v>
          </cell>
          <cell r="I171" t="str">
            <v>2011E</v>
          </cell>
          <cell r="J171" t="str">
            <v>2012E</v>
          </cell>
          <cell r="K171" t="str">
            <v>2013E</v>
          </cell>
          <cell r="L171" t="str">
            <v>2014E</v>
          </cell>
          <cell r="M171">
            <v>2015</v>
          </cell>
          <cell r="N171">
            <v>2016</v>
          </cell>
          <cell r="O171">
            <v>2017</v>
          </cell>
          <cell r="P171">
            <v>2018</v>
          </cell>
          <cell r="Q171">
            <v>2019</v>
          </cell>
          <cell r="R171">
            <v>2020</v>
          </cell>
        </row>
        <row r="172">
          <cell r="D172" t="str">
            <v>LP Cash Flow</v>
          </cell>
          <cell r="E172">
            <v>140.29037680000002</v>
          </cell>
          <cell r="F172">
            <v>131.08009472000001</v>
          </cell>
          <cell r="G172">
            <v>150.01445376000004</v>
          </cell>
          <cell r="H172">
            <v>159.90012576000001</v>
          </cell>
          <cell r="I172">
            <v>185.06959000000001</v>
          </cell>
          <cell r="J172">
            <v>203.576549</v>
          </cell>
          <cell r="K172">
            <v>222.08350799999999</v>
          </cell>
          <cell r="L172">
            <v>240.59046699999999</v>
          </cell>
          <cell r="M172">
            <v>247.80818101</v>
          </cell>
          <cell r="N172">
            <v>255.24242644029999</v>
          </cell>
          <cell r="O172">
            <v>262.89969923350895</v>
          </cell>
          <cell r="P172">
            <v>270.78669021051428</v>
          </cell>
          <cell r="Q172">
            <v>278.91029091682969</v>
          </cell>
          <cell r="R172">
            <v>287.2775996443346</v>
          </cell>
        </row>
        <row r="173">
          <cell r="D173" t="str">
            <v>2% IDR</v>
          </cell>
          <cell r="E173">
            <v>1.7505176785714367</v>
          </cell>
          <cell r="F173">
            <v>1.4898475102040782</v>
          </cell>
          <cell r="G173">
            <v>1.5945413877551102</v>
          </cell>
          <cell r="H173">
            <v>1.6996186836734672</v>
          </cell>
          <cell r="I173">
            <v>1.6996186836734672</v>
          </cell>
          <cell r="J173">
            <v>1.6996186836734672</v>
          </cell>
          <cell r="K173">
            <v>1.6996186836734672</v>
          </cell>
          <cell r="L173">
            <v>1.6996186836734672</v>
          </cell>
          <cell r="M173">
            <v>1.6996186836734672</v>
          </cell>
          <cell r="N173">
            <v>1.6996186836734672</v>
          </cell>
          <cell r="O173">
            <v>1.6996186836734672</v>
          </cell>
          <cell r="P173">
            <v>1.6996186836734672</v>
          </cell>
          <cell r="Q173">
            <v>1.6996186836734672</v>
          </cell>
          <cell r="R173">
            <v>1.6996186836734672</v>
          </cell>
        </row>
        <row r="174">
          <cell r="D174" t="str">
            <v>15% IDR</v>
          </cell>
          <cell r="E174">
            <v>2.6909918823529395</v>
          </cell>
          <cell r="F174">
            <v>2.290275388235294</v>
          </cell>
          <cell r="G174">
            <v>2.4512165647058808</v>
          </cell>
          <cell r="H174">
            <v>2.612747152941175</v>
          </cell>
          <cell r="I174">
            <v>2.612747152941175</v>
          </cell>
          <cell r="J174">
            <v>2.612747152941175</v>
          </cell>
          <cell r="K174">
            <v>2.612747152941175</v>
          </cell>
          <cell r="L174">
            <v>2.612747152941175</v>
          </cell>
          <cell r="M174">
            <v>2.612747152941175</v>
          </cell>
          <cell r="N174">
            <v>2.612747152941175</v>
          </cell>
          <cell r="O174">
            <v>2.612747152941175</v>
          </cell>
          <cell r="P174">
            <v>2.612747152941175</v>
          </cell>
          <cell r="Q174">
            <v>2.612747152941175</v>
          </cell>
          <cell r="R174">
            <v>2.612747152941175</v>
          </cell>
        </row>
        <row r="175">
          <cell r="D175" t="str">
            <v>25% IDR</v>
          </cell>
          <cell r="E175">
            <v>5.0829846666666647</v>
          </cell>
          <cell r="F175">
            <v>4.3260757333333313</v>
          </cell>
          <cell r="G175">
            <v>4.6300757333333316</v>
          </cell>
          <cell r="H175">
            <v>4.9351890666666662</v>
          </cell>
          <cell r="I175">
            <v>4.9351890666666662</v>
          </cell>
          <cell r="J175">
            <v>4.9351890666666662</v>
          </cell>
          <cell r="K175">
            <v>4.9351890666666662</v>
          </cell>
          <cell r="L175">
            <v>4.9351890666666662</v>
          </cell>
          <cell r="M175">
            <v>4.9351890666666662</v>
          </cell>
          <cell r="N175">
            <v>4.9351890666666662</v>
          </cell>
          <cell r="O175">
            <v>4.9351890666666662</v>
          </cell>
          <cell r="P175">
            <v>4.9351890666666662</v>
          </cell>
          <cell r="Q175">
            <v>4.9351890666666662</v>
          </cell>
          <cell r="R175">
            <v>4.9351890666666662</v>
          </cell>
        </row>
        <row r="176">
          <cell r="D176" t="str">
            <v>50% IDR</v>
          </cell>
          <cell r="E176">
            <v>24.017102550000015</v>
          </cell>
          <cell r="F176">
            <v>32.121112320000009</v>
          </cell>
          <cell r="G176">
            <v>44.101471360000019</v>
          </cell>
          <cell r="H176">
            <v>47.007675860000013</v>
          </cell>
          <cell r="I176">
            <v>72.177140100000003</v>
          </cell>
          <cell r="J176">
            <v>90.684099099999997</v>
          </cell>
          <cell r="K176">
            <v>109.19105809999999</v>
          </cell>
          <cell r="L176">
            <v>127.6980171</v>
          </cell>
          <cell r="M176">
            <v>134.91573111</v>
          </cell>
          <cell r="N176">
            <v>142.34997654029999</v>
          </cell>
          <cell r="O176">
            <v>150.00724933350898</v>
          </cell>
          <cell r="P176">
            <v>157.89424031051428</v>
          </cell>
          <cell r="Q176">
            <v>166.01784101682969</v>
          </cell>
          <cell r="R176">
            <v>174.3851497443346</v>
          </cell>
        </row>
        <row r="177">
          <cell r="D177" t="str">
            <v>Total</v>
          </cell>
          <cell r="E177">
            <v>173.83197357759107</v>
          </cell>
          <cell r="F177">
            <v>171.30740567177273</v>
          </cell>
          <cell r="G177">
            <v>202.79175880579436</v>
          </cell>
          <cell r="H177">
            <v>216.15535652328134</v>
          </cell>
          <cell r="I177">
            <v>266.49428500328133</v>
          </cell>
          <cell r="J177">
            <v>303.50820300328132</v>
          </cell>
          <cell r="K177">
            <v>340.52212100328131</v>
          </cell>
          <cell r="L177">
            <v>377.5360390032813</v>
          </cell>
          <cell r="M177">
            <v>391.97146702328132</v>
          </cell>
          <cell r="N177">
            <v>406.83995788388131</v>
          </cell>
          <cell r="O177">
            <v>422.15450347029923</v>
          </cell>
          <cell r="P177">
            <v>437.92848542430988</v>
          </cell>
          <cell r="Q177">
            <v>454.17568683694071</v>
          </cell>
          <cell r="R177">
            <v>470.91030429195052</v>
          </cell>
        </row>
      </sheetData>
      <sheetData sheetId="14" refreshError="1"/>
      <sheetData sheetId="15" refreshError="1"/>
      <sheetData sheetId="16">
        <row r="2">
          <cell r="B2" t="str">
            <v>Year</v>
          </cell>
          <cell r="C2">
            <v>2010</v>
          </cell>
          <cell r="D2">
            <v>2011</v>
          </cell>
          <cell r="E2">
            <v>2012</v>
          </cell>
          <cell r="F2">
            <v>2013</v>
          </cell>
          <cell r="G2">
            <v>2014</v>
          </cell>
          <cell r="H2">
            <v>2015</v>
          </cell>
          <cell r="I2">
            <v>2016</v>
          </cell>
          <cell r="J2">
            <v>2017</v>
          </cell>
          <cell r="K2">
            <v>2018</v>
          </cell>
          <cell r="L2">
            <v>2019</v>
          </cell>
          <cell r="M2">
            <v>2020</v>
          </cell>
          <cell r="N2">
            <v>2021</v>
          </cell>
        </row>
        <row r="4">
          <cell r="B4" t="str">
            <v>Distribution / Unit at 8.3%</v>
          </cell>
          <cell r="C4">
            <v>2.16</v>
          </cell>
          <cell r="D4">
            <v>2.5</v>
          </cell>
          <cell r="E4">
            <v>2.75</v>
          </cell>
          <cell r="F4">
            <v>3</v>
          </cell>
          <cell r="G4">
            <v>3.25</v>
          </cell>
          <cell r="H4">
            <v>3.3475000000000001</v>
          </cell>
          <cell r="I4">
            <v>3.4479250000000001</v>
          </cell>
          <cell r="J4">
            <v>3.55136275</v>
          </cell>
          <cell r="K4">
            <v>3.6579036325000001</v>
          </cell>
          <cell r="L4">
            <v>3.7676407414750002</v>
          </cell>
          <cell r="M4">
            <v>3.8806699637192503</v>
          </cell>
          <cell r="N4">
            <v>3.9970900626308281</v>
          </cell>
        </row>
        <row r="5">
          <cell r="B5" t="str">
            <v>Growth %</v>
          </cell>
          <cell r="C5" t="str">
            <v>--</v>
          </cell>
          <cell r="D5">
            <v>15.740740740740744</v>
          </cell>
          <cell r="E5">
            <v>10.000000000000009</v>
          </cell>
          <cell r="F5">
            <v>9.0909090909090828</v>
          </cell>
          <cell r="G5">
            <v>8.333333333333325</v>
          </cell>
          <cell r="H5">
            <v>3.0000000000000027</v>
          </cell>
          <cell r="I5">
            <v>3.0000000000000027</v>
          </cell>
          <cell r="J5">
            <v>3.0000000000000027</v>
          </cell>
          <cell r="K5">
            <v>3.0000000000000027</v>
          </cell>
          <cell r="L5">
            <v>3.0000000000000027</v>
          </cell>
          <cell r="M5">
            <v>3.0000000000000027</v>
          </cell>
          <cell r="N5">
            <v>3.0000000000000027</v>
          </cell>
        </row>
        <row r="7">
          <cell r="B7" t="str">
            <v>Required DCF at 25% Split</v>
          </cell>
          <cell r="C7">
            <v>152.19530621928132</v>
          </cell>
          <cell r="D7">
            <v>266.49428500328133</v>
          </cell>
          <cell r="E7">
            <v>303.50820300328127</v>
          </cell>
          <cell r="F7">
            <v>340.5221210032812</v>
          </cell>
          <cell r="G7">
            <v>377.53603900328119</v>
          </cell>
          <cell r="H7">
            <v>389.40722568423996</v>
          </cell>
          <cell r="I7">
            <v>401.63454796562752</v>
          </cell>
          <cell r="J7">
            <v>414.22868991545664</v>
          </cell>
          <cell r="K7">
            <v>427.20065612378073</v>
          </cell>
          <cell r="L7">
            <v>440.56178131835458</v>
          </cell>
          <cell r="M7">
            <v>454.32374026876556</v>
          </cell>
          <cell r="N7">
            <v>468.49855798768891</v>
          </cell>
        </row>
        <row r="8">
          <cell r="B8" t="str">
            <v>Required DCF Without Splits</v>
          </cell>
          <cell r="C8">
            <v>138.96727846247418</v>
          </cell>
          <cell r="D8">
            <v>160.84175747971548</v>
          </cell>
          <cell r="E8">
            <v>186.15944152744851</v>
          </cell>
          <cell r="F8">
            <v>215.46231658269502</v>
          </cell>
          <cell r="G8">
            <v>249.3776812299711</v>
          </cell>
          <cell r="H8">
            <v>288.63157549765174</v>
          </cell>
          <cell r="I8">
            <v>334.06432349265248</v>
          </cell>
          <cell r="J8">
            <v>386.64852256094036</v>
          </cell>
          <cell r="K8">
            <v>447.50986407516257</v>
          </cell>
          <cell r="L8">
            <v>517.95123156847524</v>
          </cell>
          <cell r="M8">
            <v>599.4805920931426</v>
          </cell>
          <cell r="N8">
            <v>693.84327788558176</v>
          </cell>
        </row>
        <row r="10">
          <cell r="B10" t="str">
            <v>Delta</v>
          </cell>
        </row>
        <row r="11">
          <cell r="B11" t="str">
            <v>Required DCF at 25% Split</v>
          </cell>
          <cell r="C11" t="str">
            <v>--</v>
          </cell>
          <cell r="D11">
            <v>114.29897878400001</v>
          </cell>
          <cell r="E11">
            <v>37.013917999999933</v>
          </cell>
          <cell r="F11">
            <v>37.013917999999933</v>
          </cell>
          <cell r="G11">
            <v>37.01391799999999</v>
          </cell>
          <cell r="H11">
            <v>11.871186680958772</v>
          </cell>
          <cell r="I11">
            <v>12.227322281387558</v>
          </cell>
          <cell r="J11">
            <v>12.594141949829122</v>
          </cell>
          <cell r="K11">
            <v>12.971966208324091</v>
          </cell>
          <cell r="L11">
            <v>13.361125194573845</v>
          </cell>
          <cell r="M11">
            <v>13.761958950410985</v>
          </cell>
          <cell r="N11">
            <v>14.17481771892335</v>
          </cell>
        </row>
        <row r="12">
          <cell r="B12" t="str">
            <v>Required DCF Without Splits</v>
          </cell>
          <cell r="C12" t="str">
            <v>--</v>
          </cell>
          <cell r="D12">
            <v>21.874479017241299</v>
          </cell>
          <cell r="E12">
            <v>25.317684047733024</v>
          </cell>
          <cell r="F12">
            <v>29.302875055246517</v>
          </cell>
          <cell r="G12">
            <v>33.915364647276078</v>
          </cell>
          <cell r="H12">
            <v>39.253894267680636</v>
          </cell>
          <cell r="I12">
            <v>45.432747995000739</v>
          </cell>
          <cell r="J12">
            <v>52.584199068287887</v>
          </cell>
          <cell r="K12">
            <v>60.861341514222204</v>
          </cell>
          <cell r="L12">
            <v>70.441367493312669</v>
          </cell>
          <cell r="M12">
            <v>81.529360524667368</v>
          </cell>
          <cell r="N12">
            <v>94.362685792439152</v>
          </cell>
        </row>
        <row r="14">
          <cell r="B14" t="str">
            <v>Organic Growth</v>
          </cell>
          <cell r="C14">
            <v>0</v>
          </cell>
        </row>
        <row r="16">
          <cell r="B16" t="str">
            <v>Required DCF at 25% Split</v>
          </cell>
          <cell r="C16" t="str">
            <v>--</v>
          </cell>
          <cell r="D16">
            <v>152.19530621928132</v>
          </cell>
          <cell r="E16">
            <v>266.49428500328133</v>
          </cell>
          <cell r="F16">
            <v>303.50820300328127</v>
          </cell>
          <cell r="G16">
            <v>340.5221210032812</v>
          </cell>
          <cell r="H16">
            <v>377.53603900328119</v>
          </cell>
          <cell r="I16">
            <v>389.40722568423996</v>
          </cell>
          <cell r="J16">
            <v>401.63454796562752</v>
          </cell>
          <cell r="K16">
            <v>414.22868991545664</v>
          </cell>
          <cell r="L16">
            <v>427.20065612378073</v>
          </cell>
          <cell r="M16">
            <v>440.56178131835458</v>
          </cell>
          <cell r="N16">
            <v>454.32374026876556</v>
          </cell>
        </row>
        <row r="17">
          <cell r="B17" t="str">
            <v>Required DCF Without Splits</v>
          </cell>
          <cell r="C17" t="str">
            <v>--</v>
          </cell>
          <cell r="D17">
            <v>138.96727846247418</v>
          </cell>
          <cell r="E17">
            <v>160.84175747971548</v>
          </cell>
          <cell r="F17">
            <v>186.15944152744851</v>
          </cell>
          <cell r="G17">
            <v>215.46231658269502</v>
          </cell>
          <cell r="H17">
            <v>249.3776812299711</v>
          </cell>
          <cell r="I17">
            <v>288.63157549765174</v>
          </cell>
          <cell r="J17">
            <v>334.06432349265248</v>
          </cell>
          <cell r="K17">
            <v>386.64852256094036</v>
          </cell>
          <cell r="L17">
            <v>447.50986407516257</v>
          </cell>
          <cell r="M17">
            <v>517.95123156847524</v>
          </cell>
          <cell r="N17">
            <v>599.4805920931426</v>
          </cell>
        </row>
        <row r="19">
          <cell r="B19" t="str">
            <v>Incremental DCF at 25% Split</v>
          </cell>
          <cell r="C19" t="str">
            <v>--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B20" t="str">
            <v>Incremental DCF Without Splits</v>
          </cell>
          <cell r="C20" t="str">
            <v>--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Growth CapEx</v>
          </cell>
        </row>
        <row r="23">
          <cell r="B23" t="str">
            <v>Required DCF at 25% Split</v>
          </cell>
          <cell r="C23" t="str">
            <v>--</v>
          </cell>
          <cell r="D23">
            <v>114.29897878400001</v>
          </cell>
          <cell r="E23">
            <v>37.013917999999933</v>
          </cell>
          <cell r="F23">
            <v>37.013917999999933</v>
          </cell>
          <cell r="G23">
            <v>37.01391799999999</v>
          </cell>
          <cell r="H23">
            <v>11.871186680958772</v>
          </cell>
          <cell r="I23">
            <v>12.227322281387558</v>
          </cell>
          <cell r="J23">
            <v>12.594141949829122</v>
          </cell>
          <cell r="K23">
            <v>12.971966208324091</v>
          </cell>
          <cell r="L23">
            <v>13.361125194573845</v>
          </cell>
          <cell r="M23">
            <v>13.761958950410985</v>
          </cell>
          <cell r="N23">
            <v>14.17481771892335</v>
          </cell>
        </row>
        <row r="24">
          <cell r="B24" t="str">
            <v>Required DCF Without Splits</v>
          </cell>
          <cell r="C24" t="str">
            <v>--</v>
          </cell>
          <cell r="D24">
            <v>21.874479017241299</v>
          </cell>
          <cell r="E24">
            <v>25.317684047733024</v>
          </cell>
          <cell r="F24">
            <v>29.302875055246517</v>
          </cell>
          <cell r="G24">
            <v>33.915364647276078</v>
          </cell>
          <cell r="H24">
            <v>39.253894267680636</v>
          </cell>
          <cell r="I24">
            <v>45.432747995000739</v>
          </cell>
          <cell r="J24">
            <v>52.584199068287887</v>
          </cell>
          <cell r="K24">
            <v>60.861341514222204</v>
          </cell>
          <cell r="L24">
            <v>70.441367493312669</v>
          </cell>
          <cell r="M24">
            <v>81.529360524667368</v>
          </cell>
          <cell r="N24">
            <v>94.362685792439152</v>
          </cell>
        </row>
        <row r="26">
          <cell r="B26" t="str">
            <v>Returns on CapEx</v>
          </cell>
          <cell r="C26">
            <v>15</v>
          </cell>
        </row>
        <row r="27">
          <cell r="B27" t="str">
            <v>CapEx Spent at 25% Split</v>
          </cell>
          <cell r="C27" t="str">
            <v>--</v>
          </cell>
          <cell r="D27">
            <v>761.99319189333346</v>
          </cell>
          <cell r="E27">
            <v>246.75945333333289</v>
          </cell>
          <cell r="F27">
            <v>246.75945333333289</v>
          </cell>
          <cell r="G27">
            <v>246.75945333333328</v>
          </cell>
          <cell r="H27">
            <v>79.14124453972515</v>
          </cell>
          <cell r="I27">
            <v>81.515481875917061</v>
          </cell>
          <cell r="J27">
            <v>83.960946332194155</v>
          </cell>
          <cell r="K27">
            <v>86.479774722160613</v>
          </cell>
          <cell r="L27">
            <v>89.07416796382563</v>
          </cell>
          <cell r="M27">
            <v>91.746393002739907</v>
          </cell>
          <cell r="N27">
            <v>94.498784792822335</v>
          </cell>
        </row>
        <row r="28">
          <cell r="B28" t="str">
            <v>CapEx Spent Without Splits</v>
          </cell>
          <cell r="C28" t="str">
            <v>--</v>
          </cell>
          <cell r="D28">
            <v>145.82986011494199</v>
          </cell>
          <cell r="E28">
            <v>168.78456031822017</v>
          </cell>
          <cell r="F28">
            <v>195.35250036831013</v>
          </cell>
          <cell r="G28">
            <v>226.10243098184054</v>
          </cell>
          <cell r="H28">
            <v>261.69262845120426</v>
          </cell>
          <cell r="I28">
            <v>302.88498663333826</v>
          </cell>
          <cell r="J28">
            <v>350.56132712191925</v>
          </cell>
          <cell r="K28">
            <v>405.74227676148138</v>
          </cell>
          <cell r="L28">
            <v>469.60911662208446</v>
          </cell>
          <cell r="M28">
            <v>543.52907016444919</v>
          </cell>
          <cell r="N28">
            <v>629.08457194959442</v>
          </cell>
        </row>
        <row r="30">
          <cell r="B30" t="str">
            <v>Include Unit Issuance with Buyin?</v>
          </cell>
          <cell r="C30">
            <v>0</v>
          </cell>
        </row>
        <row r="32">
          <cell r="B32" t="str">
            <v>NOTE:  THIS IS A THEORETICAL DEPICITION OF THE IMPACT IDRS HAVE ON DCF AND CAPEX OVER TIME.  THIS IS NOT BASED ON WALL STREET RESEARCH.</v>
          </cell>
        </row>
      </sheetData>
      <sheetData sheetId="17">
        <row r="2">
          <cell r="L2" t="str">
            <v>'07 - '14E</v>
          </cell>
          <cell r="U2" t="str">
            <v>'10E - '20E</v>
          </cell>
        </row>
        <row r="3">
          <cell r="B3" t="str">
            <v>($mm, except per share)</v>
          </cell>
          <cell r="C3">
            <v>2007</v>
          </cell>
          <cell r="D3">
            <v>2008</v>
          </cell>
          <cell r="E3">
            <v>2009</v>
          </cell>
          <cell r="F3" t="str">
            <v>2010E</v>
          </cell>
          <cell r="G3" t="str">
            <v>2011E</v>
          </cell>
          <cell r="H3" t="str">
            <v>2012E</v>
          </cell>
          <cell r="I3" t="str">
            <v>2013E</v>
          </cell>
          <cell r="J3" t="str">
            <v>2014E</v>
          </cell>
          <cell r="L3" t="str">
            <v>CAGR</v>
          </cell>
          <cell r="N3">
            <v>2015</v>
          </cell>
          <cell r="O3">
            <v>2016</v>
          </cell>
          <cell r="P3">
            <v>2017</v>
          </cell>
          <cell r="Q3">
            <v>2018</v>
          </cell>
          <cell r="R3">
            <v>2019</v>
          </cell>
          <cell r="S3">
            <v>2020</v>
          </cell>
          <cell r="U3" t="str">
            <v>CAGR</v>
          </cell>
        </row>
        <row r="5">
          <cell r="B5" t="str">
            <v>Total DCF</v>
          </cell>
          <cell r="C5">
            <v>182.37748984000004</v>
          </cell>
          <cell r="D5">
            <v>157.29611366399999</v>
          </cell>
          <cell r="E5">
            <v>135.01300838400002</v>
          </cell>
          <cell r="F5">
            <v>152.19530621928132</v>
          </cell>
          <cell r="G5">
            <v>266.49428500328133</v>
          </cell>
          <cell r="H5">
            <v>303.50820300328127</v>
          </cell>
          <cell r="I5">
            <v>340.5221210032812</v>
          </cell>
          <cell r="J5">
            <v>377.53603900328119</v>
          </cell>
          <cell r="L5">
            <v>10.953504948399551</v>
          </cell>
          <cell r="N5">
            <v>391.97146702328121</v>
          </cell>
          <cell r="O5">
            <v>406.8399578838812</v>
          </cell>
          <cell r="P5">
            <v>422.15450347029912</v>
          </cell>
          <cell r="Q5">
            <v>437.92848542430971</v>
          </cell>
          <cell r="R5">
            <v>454.17568683694054</v>
          </cell>
          <cell r="S5">
            <v>470.91030429195035</v>
          </cell>
          <cell r="U5">
            <v>10.813906898983072</v>
          </cell>
        </row>
        <row r="7">
          <cell r="B7" t="str">
            <v>DCF / Unit</v>
          </cell>
          <cell r="C7">
            <v>2.3920000000000003</v>
          </cell>
          <cell r="D7">
            <v>2.4239999999999999</v>
          </cell>
          <cell r="E7">
            <v>1.9440000000000002</v>
          </cell>
          <cell r="F7">
            <v>1.73</v>
          </cell>
          <cell r="G7">
            <v>2.5</v>
          </cell>
          <cell r="H7">
            <v>2.75</v>
          </cell>
          <cell r="I7">
            <v>3</v>
          </cell>
          <cell r="J7">
            <v>3.25</v>
          </cell>
          <cell r="L7">
            <v>4.4762209299551028</v>
          </cell>
          <cell r="N7">
            <v>3.35</v>
          </cell>
          <cell r="O7">
            <v>3.45</v>
          </cell>
          <cell r="P7">
            <v>3.55</v>
          </cell>
          <cell r="Q7">
            <v>3.66</v>
          </cell>
          <cell r="R7">
            <v>3.77</v>
          </cell>
          <cell r="S7">
            <v>3.88</v>
          </cell>
          <cell r="U7">
            <v>7.6191610204591695</v>
          </cell>
        </row>
        <row r="9">
          <cell r="B9" t="str">
            <v>LP Dist. / Unit</v>
          </cell>
          <cell r="C9">
            <v>1.84</v>
          </cell>
          <cell r="D9">
            <v>2.02</v>
          </cell>
          <cell r="E9">
            <v>2.16</v>
          </cell>
          <cell r="F9">
            <v>2.16</v>
          </cell>
          <cell r="G9">
            <v>2.5</v>
          </cell>
          <cell r="H9">
            <v>2.75</v>
          </cell>
          <cell r="I9">
            <v>3</v>
          </cell>
          <cell r="J9">
            <v>3.25</v>
          </cell>
          <cell r="L9">
            <v>8.4663627101504169</v>
          </cell>
          <cell r="N9">
            <v>3.3475000000000001</v>
          </cell>
          <cell r="O9">
            <v>3.4479250000000001</v>
          </cell>
          <cell r="P9">
            <v>3.55136275</v>
          </cell>
          <cell r="Q9">
            <v>3.6579036325000001</v>
          </cell>
          <cell r="R9">
            <v>3.7676407414750002</v>
          </cell>
          <cell r="S9">
            <v>3.8806699637192503</v>
          </cell>
          <cell r="U9">
            <v>5.470762826903302</v>
          </cell>
        </row>
        <row r="11">
          <cell r="B11" t="str">
            <v>Implied LP Unit Coverage</v>
          </cell>
          <cell r="C11">
            <v>1.3</v>
          </cell>
          <cell r="D11">
            <v>1.2</v>
          </cell>
          <cell r="E11">
            <v>0.9</v>
          </cell>
          <cell r="F11">
            <v>0.80092592592592582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L11" t="str">
            <v>--</v>
          </cell>
          <cell r="N11">
            <v>1.0007468259895445</v>
          </cell>
          <cell r="O11">
            <v>1.0006018112342931</v>
          </cell>
          <cell r="P11">
            <v>0.99961627406268194</v>
          </cell>
          <cell r="Q11">
            <v>1.0005731062681298</v>
          </cell>
          <cell r="R11">
            <v>1.0006261898856301</v>
          </cell>
          <cell r="S11">
            <v>0.99982735874848572</v>
          </cell>
          <cell r="U11" t="str">
            <v>--</v>
          </cell>
        </row>
        <row r="13">
          <cell r="B13" t="str">
            <v>LP Units Outstanding (mm)</v>
          </cell>
          <cell r="C13">
            <v>76.244770000000003</v>
          </cell>
          <cell r="D13">
            <v>64.891136000000003</v>
          </cell>
          <cell r="E13">
            <v>69.451136000000005</v>
          </cell>
          <cell r="F13">
            <v>74.027835999999994</v>
          </cell>
          <cell r="G13">
            <v>74.027835999999994</v>
          </cell>
          <cell r="H13">
            <v>74.027835999999994</v>
          </cell>
          <cell r="I13">
            <v>74.027835999999994</v>
          </cell>
          <cell r="J13">
            <v>74.027835999999994</v>
          </cell>
          <cell r="L13" t="str">
            <v>--</v>
          </cell>
          <cell r="N13">
            <v>74.027835999999994</v>
          </cell>
          <cell r="O13">
            <v>74.027835999999994</v>
          </cell>
          <cell r="P13">
            <v>74.027835999999994</v>
          </cell>
          <cell r="Q13">
            <v>74.027835999999994</v>
          </cell>
          <cell r="R13">
            <v>74.027835999999994</v>
          </cell>
          <cell r="S13">
            <v>74.027835999999994</v>
          </cell>
          <cell r="U13" t="str">
            <v>--</v>
          </cell>
        </row>
        <row r="15">
          <cell r="B15" t="str">
            <v>LP Cash Flow</v>
          </cell>
          <cell r="C15">
            <v>140.29037680000002</v>
          </cell>
          <cell r="D15">
            <v>131.08009472000001</v>
          </cell>
          <cell r="E15">
            <v>150.01445376000001</v>
          </cell>
          <cell r="F15">
            <v>159.90012576000001</v>
          </cell>
          <cell r="G15">
            <v>185.06958999999998</v>
          </cell>
          <cell r="H15">
            <v>203.57654899999997</v>
          </cell>
          <cell r="I15">
            <v>222.08350799999999</v>
          </cell>
          <cell r="J15">
            <v>240.59046699999999</v>
          </cell>
          <cell r="L15">
            <v>8.0100984478983026</v>
          </cell>
          <cell r="N15">
            <v>247.80818101</v>
          </cell>
          <cell r="O15">
            <v>255.24242644029999</v>
          </cell>
          <cell r="P15">
            <v>262.89969923350895</v>
          </cell>
          <cell r="Q15">
            <v>270.78669021051422</v>
          </cell>
          <cell r="R15">
            <v>278.91029091682969</v>
          </cell>
          <cell r="S15">
            <v>287.2775996443346</v>
          </cell>
          <cell r="U15">
            <v>5.4707628269032984</v>
          </cell>
        </row>
        <row r="17">
          <cell r="B17" t="str">
            <v>GP Cash Flow</v>
          </cell>
          <cell r="C17">
            <v>44.215864577591049</v>
          </cell>
          <cell r="D17">
            <v>49.312069991772717</v>
          </cell>
          <cell r="E17">
            <v>52.777305045794343</v>
          </cell>
          <cell r="F17">
            <v>56.255230763281318</v>
          </cell>
          <cell r="G17">
            <v>81.424695003281315</v>
          </cell>
          <cell r="H17">
            <v>99.931654003281309</v>
          </cell>
          <cell r="I17">
            <v>118.4386130032813</v>
          </cell>
          <cell r="J17">
            <v>136.94557200328131</v>
          </cell>
          <cell r="L17">
            <v>17.527244312538535</v>
          </cell>
          <cell r="N17">
            <v>144.16328601328129</v>
          </cell>
          <cell r="O17">
            <v>151.59753144358129</v>
          </cell>
          <cell r="P17">
            <v>159.25480423679028</v>
          </cell>
          <cell r="Q17">
            <v>167.14179521379558</v>
          </cell>
          <cell r="R17">
            <v>175.26539592011099</v>
          </cell>
          <cell r="S17">
            <v>183.6327046476159</v>
          </cell>
          <cell r="U17">
            <v>11.354537900909712</v>
          </cell>
        </row>
        <row r="19">
          <cell r="B19" t="str">
            <v>Split Level</v>
          </cell>
          <cell r="C19" t="str">
            <v>50% Split</v>
          </cell>
          <cell r="D19" t="str">
            <v>50% Split</v>
          </cell>
          <cell r="E19" t="str">
            <v>50% Split</v>
          </cell>
          <cell r="F19" t="str">
            <v>50% Split</v>
          </cell>
          <cell r="G19" t="str">
            <v>50% Split</v>
          </cell>
          <cell r="H19" t="str">
            <v>50% Split</v>
          </cell>
          <cell r="I19" t="str">
            <v>50% Split</v>
          </cell>
          <cell r="J19" t="str">
            <v>50% Split</v>
          </cell>
          <cell r="L19" t="str">
            <v>--</v>
          </cell>
          <cell r="N19" t="str">
            <v>50% Split</v>
          </cell>
          <cell r="O19" t="str">
            <v>50% Split</v>
          </cell>
          <cell r="P19" t="str">
            <v>50% Split</v>
          </cell>
          <cell r="Q19" t="str">
            <v>50% Split</v>
          </cell>
          <cell r="R19" t="str">
            <v>50% Split</v>
          </cell>
          <cell r="S19" t="str">
            <v>50% Split</v>
          </cell>
          <cell r="U19" t="str">
            <v>--</v>
          </cell>
        </row>
        <row r="22">
          <cell r="B22" t="str">
            <v>2 year GP CAGR</v>
          </cell>
          <cell r="C22">
            <v>33.281564675482436</v>
          </cell>
        </row>
      </sheetData>
      <sheetData sheetId="1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GYp"/>
      <sheetName val="Patrim"/>
      <sheetName val="FLUJ"/>
      <sheetName val="mext"/>
      <sheetName val="valneg"/>
      <sheetName val="CXCC"/>
      <sheetName val="empvinc"/>
      <sheetName val="empvin2"/>
      <sheetName val="ocxc"/>
      <sheetName val="ocxc (2)"/>
      <sheetName val="existen"/>
      <sheetName val="imye"/>
      <sheetName val="ACTINT"/>
      <sheetName val="OTROACT"/>
      <sheetName val="inveperm"/>
      <sheetName val="GPXA"/>
      <sheetName val="SOBRPRS"/>
      <sheetName val="cxpc"/>
      <sheetName val="ocxp"/>
      <sheetName val="dalp"/>
      <sheetName val="dalp2"/>
      <sheetName val="mvacc"/>
      <sheetName val="mvacc (2)"/>
      <sheetName val="rei"/>
      <sheetName val="pdlt"/>
      <sheetName val="pdlt (2)"/>
      <sheetName val="IAR"/>
      <sheetName val="IAR (2)"/>
      <sheetName val="IARyPD (2)"/>
      <sheetName val="IARyPD"/>
      <sheetName val="consti"/>
      <sheetName val="fusion"/>
      <sheetName val="uxa"/>
      <sheetName val="uxa (2)"/>
      <sheetName val="Sheet17"/>
      <sheetName val="rei (2)"/>
      <sheetName val="pdlt (3)"/>
      <sheetName val="CONCI"/>
      <sheetName val="CDV"/>
      <sheetName val="GDV"/>
      <sheetName val="GDA"/>
      <sheetName val="OTRIN"/>
      <sheetName val="CDF"/>
      <sheetName val="IADIyGdOxN"/>
      <sheetName val="iygxn"/>
      <sheetName val="ixs"/>
      <sheetName val="ixs (2)"/>
      <sheetName val="TCEV"/>
      <sheetName val="BCO_Ges"/>
      <sheetName val="BCO"/>
      <sheetName val="PDB"/>
      <sheetName val="TDR"/>
      <sheetName val="Vinculadas"/>
      <sheetName val="Ponderados"/>
      <sheetName val="ocxc_(2)"/>
      <sheetName val="mvacc_(2)"/>
      <sheetName val="pdlt_(2)"/>
      <sheetName val="IAR_(2)"/>
      <sheetName val="IARyPD_(2)"/>
      <sheetName val="uxa_(2)"/>
      <sheetName val="rei_(2)"/>
      <sheetName val="pdlt_(3)"/>
      <sheetName val="ixs_(2)"/>
      <sheetName val="ocxc_(2)1"/>
      <sheetName val="mvacc_(2)1"/>
      <sheetName val="pdlt_(2)1"/>
      <sheetName val="IAR_(2)1"/>
      <sheetName val="IARyPD_(2)1"/>
      <sheetName val="uxa_(2)1"/>
      <sheetName val="rei_(2)1"/>
      <sheetName val="pdlt_(3)1"/>
      <sheetName val="ixs_(2)1"/>
      <sheetName val="EdoResMes"/>
      <sheetName val="GasXCity"/>
      <sheetName val="GraphBtá"/>
      <sheetName val="MOperXStac"/>
      <sheetName val="Db Edos F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3">
          <cell r="A3" t="str">
            <v xml:space="preserve">Variación en existencias de productos terminados y </v>
          </cell>
        </row>
        <row r="4">
          <cell r="A4" t="str">
            <v xml:space="preserve">  productos en proceso</v>
          </cell>
          <cell r="B4">
            <v>-5953</v>
          </cell>
          <cell r="D4">
            <v>-23570</v>
          </cell>
        </row>
        <row r="5">
          <cell r="A5" t="str">
            <v>Materias primas e insumos utilizados</v>
          </cell>
          <cell r="B5">
            <v>188138</v>
          </cell>
          <cell r="D5">
            <v>164801</v>
          </cell>
        </row>
        <row r="6">
          <cell r="A6" t="str">
            <v>Gastos de personal</v>
          </cell>
          <cell r="B6">
            <v>5953</v>
          </cell>
          <cell r="D6">
            <v>4598</v>
          </cell>
        </row>
        <row r="7">
          <cell r="A7" t="str">
            <v>Depreciación</v>
          </cell>
          <cell r="B7">
            <v>2449</v>
          </cell>
          <cell r="D7">
            <v>1531</v>
          </cell>
        </row>
        <row r="8">
          <cell r="A8" t="str">
            <v>Total</v>
          </cell>
          <cell r="B8">
            <v>190587</v>
          </cell>
          <cell r="D8">
            <v>147360</v>
          </cell>
        </row>
        <row r="10">
          <cell r="A10" t="str">
            <v>Compra de mercaderías</v>
          </cell>
        </row>
        <row r="11">
          <cell r="A11" t="str">
            <v>Variación en mercaderías</v>
          </cell>
        </row>
        <row r="12">
          <cell r="A12" t="str">
            <v>Total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witchboard"/>
      <sheetName val="Mod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rice"/>
      <sheetName val="recovery"/>
      <sheetName val="TEV multiple"/>
      <sheetName val="Value range comparison"/>
      <sheetName val="Sheet2"/>
    </sheetNames>
    <sheetDataSet>
      <sheetData sheetId="0" refreshError="1">
        <row r="3">
          <cell r="C3" t="str">
            <v>MLM</v>
          </cell>
        </row>
        <row r="9">
          <cell r="C9" t="str">
            <v>VMC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  <sheetName val="Inicio"/>
      <sheetName val="RESUMEN_(2)"/>
      <sheetName val="Tabla_Inversiones"/>
      <sheetName val="P_P_Financieros"/>
      <sheetName val="Tipo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"/>
      <sheetName val="Model"/>
      <sheetName val="NewStation"/>
      <sheetName val="Variance"/>
      <sheetName val="Stock Sw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Model"/>
      <sheetName val="Sensitivities"/>
      <sheetName val="S&amp;U"/>
      <sheetName val="Liquidity"/>
      <sheetName val="Dividend sensitivity"/>
      <sheetName val="DCF"/>
      <sheetName val="Dividend payout"/>
      <sheetName val="Summary"/>
      <sheetName val="PF ownership"/>
      <sheetName val="Blended mult"/>
      <sheetName val="DataArr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"/>
      <sheetName val="Input"/>
      <sheetName val="Calculations"/>
      <sheetName val="Output"/>
      <sheetName val="Sensitivity"/>
      <sheetName val="Audit"/>
      <sheetName val="Help"/>
      <sheetName val="Sheet3"/>
      <sheetName val="Sheet1"/>
      <sheetName val="OM Model (bas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&lt;&lt;Cover&gt;&gt;"/>
      <sheetName val="CHES_IS"/>
      <sheetName val="CHES_BS"/>
      <sheetName val="CHES_CF"/>
      <sheetName val="CHES_SCHED"/>
      <sheetName val="CHES_DCF"/>
      <sheetName val="RICH_IS"/>
      <sheetName val="RICH_BS"/>
      <sheetName val="RICH_CF"/>
      <sheetName val="RICH_SCHED"/>
      <sheetName val="RICH_DCF"/>
      <sheetName val="Transaction"/>
      <sheetName val="Combo_IS"/>
      <sheetName val="Combo_BS"/>
      <sheetName val="Combo_CFS"/>
      <sheetName val="Combo_Schedules"/>
      <sheetName val="Combo_DCF"/>
      <sheetName val="&lt;&lt;Outputs&gt;&gt;"/>
      <sheetName val="AVP"/>
      <sheetName val="Ownership"/>
      <sheetName val="Acc_dil output"/>
      <sheetName val="Acc_dil_graphs"/>
      <sheetName val="TEV value creation"/>
      <sheetName val="Contribution"/>
      <sheetName val="Contr. Output"/>
      <sheetName val="Contr. output 2"/>
      <sheetName val="Contr. mult output"/>
      <sheetName val="Analyst targets"/>
      <sheetName val="Multiples"/>
      <sheetName val="Multiples 2"/>
      <sheetName val="Worm graphs"/>
      <sheetName val="Worm graphs 2"/>
      <sheetName val="Stock and exchange"/>
      <sheetName val="CHES estimates"/>
      <sheetName val="RICH estimates"/>
      <sheetName val="&lt;&lt;Outputs for book&gt;&gt;"/>
      <sheetName val="Summary stats"/>
      <sheetName val="Side by side"/>
    </sheetNames>
    <sheetDataSet>
      <sheetData sheetId="0" refreshError="1">
        <row r="12">
          <cell r="B12" t="str">
            <v>Project Rivah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3">
          <cell r="B33" t="str">
            <v>Chesapeake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édula Principal 1-2  Historico"/>
      <sheetName val="Cédula principal - M.Constante"/>
      <sheetName val="Marcas de Auditoría"/>
      <sheetName val="BALANCES"/>
      <sheetName val="Plla"/>
      <sheetName val="BD_LL"/>
      <sheetName val="Cédula_principal_-_M_Constante"/>
      <sheetName val="Cédula_Principal_1-2__Historico"/>
      <sheetName val="Cédula_principal_-_M_Constante1"/>
      <sheetName val="Marcas_de_Auditorí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ment"/>
      <sheetName val="Capitalization"/>
      <sheetName val="__FDSCACHE__"/>
      <sheetName val="Sheet3"/>
      <sheetName val="SEMG SH"/>
      <sheetName val="SEMG Inst"/>
      <sheetName val="SEMG Insider"/>
      <sheetName val="Comps"/>
    </sheetNames>
    <sheetDataSet>
      <sheetData sheetId="0">
        <row r="2">
          <cell r="B2" t="str">
            <v>SemGroup - Overview</v>
          </cell>
        </row>
        <row r="4">
          <cell r="B4" t="str">
            <v>Revenues</v>
          </cell>
          <cell r="E4" t="str">
            <v>EBITDA</v>
          </cell>
        </row>
        <row r="5">
          <cell r="B5" t="str">
            <v>SemCrude</v>
          </cell>
          <cell r="C5">
            <v>159.5</v>
          </cell>
          <cell r="E5" t="str">
            <v>SemCrude</v>
          </cell>
          <cell r="F5">
            <v>48.2</v>
          </cell>
          <cell r="H5" t="str">
            <v>Fixed Fee</v>
          </cell>
          <cell r="I5">
            <v>75</v>
          </cell>
        </row>
        <row r="6">
          <cell r="B6" t="str">
            <v>SemStream</v>
          </cell>
          <cell r="C6">
            <v>450</v>
          </cell>
          <cell r="E6" t="str">
            <v>SemStream</v>
          </cell>
          <cell r="F6">
            <v>13.2</v>
          </cell>
          <cell r="H6" t="str">
            <v>Marketing Based</v>
          </cell>
          <cell r="I6">
            <v>17</v>
          </cell>
        </row>
        <row r="7">
          <cell r="B7" t="str">
            <v>SemCAMs</v>
          </cell>
          <cell r="C7">
            <v>107.2</v>
          </cell>
          <cell r="E7" t="str">
            <v>SemCAMs</v>
          </cell>
          <cell r="F7">
            <v>21.9</v>
          </cell>
          <cell r="H7" t="str">
            <v>Fee Variable</v>
          </cell>
          <cell r="I7">
            <v>8</v>
          </cell>
        </row>
        <row r="8">
          <cell r="B8" t="str">
            <v>SemGas</v>
          </cell>
          <cell r="C8">
            <v>37.6</v>
          </cell>
          <cell r="E8" t="str">
            <v>SemGas</v>
          </cell>
          <cell r="F8">
            <v>7.3</v>
          </cell>
          <cell r="I8">
            <v>100</v>
          </cell>
        </row>
        <row r="9">
          <cell r="B9" t="str">
            <v>SemLogistics</v>
          </cell>
          <cell r="C9">
            <v>27.7</v>
          </cell>
          <cell r="E9" t="str">
            <v>SemLogistics</v>
          </cell>
          <cell r="F9">
            <v>18.100000000000001</v>
          </cell>
          <cell r="I9">
            <v>168.3413333333333</v>
          </cell>
        </row>
        <row r="10">
          <cell r="B10" t="str">
            <v>SemMaterials Mexico</v>
          </cell>
          <cell r="C10">
            <v>100.2</v>
          </cell>
          <cell r="E10" t="str">
            <v>SemMaterials Mexico</v>
          </cell>
          <cell r="F10">
            <v>2.2000000000000002</v>
          </cell>
        </row>
        <row r="11">
          <cell r="B11" t="str">
            <v>Total</v>
          </cell>
          <cell r="C11">
            <v>882.20000000000016</v>
          </cell>
          <cell r="E11" t="str">
            <v>Total</v>
          </cell>
          <cell r="F11">
            <v>110.90000000000002</v>
          </cell>
        </row>
        <row r="12">
          <cell r="B12" t="str">
            <v>Annualized</v>
          </cell>
          <cell r="C12">
            <v>1176.2666666666669</v>
          </cell>
          <cell r="E12" t="str">
            <v>Annualized</v>
          </cell>
          <cell r="F12">
            <v>147.8666666666667</v>
          </cell>
        </row>
      </sheetData>
      <sheetData sheetId="1">
        <row r="2">
          <cell r="B2" t="str">
            <v>SemGroup - Capitalization</v>
          </cell>
        </row>
        <row r="4">
          <cell r="C4" t="str">
            <v>Actual</v>
          </cell>
          <cell r="E4" t="str">
            <v>Pro Forma</v>
          </cell>
          <cell r="G4" t="str">
            <v>Estimated</v>
          </cell>
        </row>
        <row r="5">
          <cell r="B5" t="str">
            <v>  </v>
          </cell>
          <cell r="C5">
            <v>40451</v>
          </cell>
          <cell r="E5" t="str">
            <v>Adjustments (1)</v>
          </cell>
          <cell r="G5">
            <v>40451</v>
          </cell>
        </row>
        <row r="6">
          <cell r="B6" t="str">
            <v>Cash and Equivalents (2)</v>
          </cell>
          <cell r="C6">
            <v>75.813000000000002</v>
          </cell>
          <cell r="E6">
            <v>170</v>
          </cell>
          <cell r="G6">
            <v>245.81299999999999</v>
          </cell>
        </row>
        <row r="7">
          <cell r="B7" t="str">
            <v>Debt</v>
          </cell>
        </row>
        <row r="8">
          <cell r="B8" t="str">
            <v>Revolving Credit Facility</v>
          </cell>
          <cell r="C8">
            <v>0</v>
          </cell>
          <cell r="G8">
            <v>0</v>
          </cell>
        </row>
        <row r="9">
          <cell r="B9" t="str">
            <v>SemGroup Term Loan due 2016</v>
          </cell>
          <cell r="C9">
            <v>308.65300000000002</v>
          </cell>
          <cell r="G9">
            <v>308.65300000000002</v>
          </cell>
        </row>
        <row r="10">
          <cell r="B10" t="str">
            <v>SemCrude Pipeline Credit Facility</v>
          </cell>
          <cell r="C10" t="str">
            <v>--</v>
          </cell>
          <cell r="G10" t="str">
            <v>--</v>
          </cell>
        </row>
        <row r="11">
          <cell r="B11" t="str">
            <v>SemLogistics Credit Facility</v>
          </cell>
          <cell r="C11">
            <v>34.78</v>
          </cell>
          <cell r="G11">
            <v>34.78</v>
          </cell>
        </row>
        <row r="12">
          <cell r="B12" t="str">
            <v>Capital Leases and Other</v>
          </cell>
          <cell r="C12">
            <v>10.191000000000001</v>
          </cell>
          <cell r="G12">
            <v>10.191000000000001</v>
          </cell>
        </row>
        <row r="13">
          <cell r="B13" t="str">
            <v>Total Debt</v>
          </cell>
          <cell r="C13">
            <v>353.62399999999997</v>
          </cell>
          <cell r="G13">
            <v>353.62399999999997</v>
          </cell>
        </row>
        <row r="14">
          <cell r="B14" t="str">
            <v>Shareholders' Equity</v>
          </cell>
          <cell r="C14">
            <v>858.93</v>
          </cell>
          <cell r="G14">
            <v>858.93</v>
          </cell>
        </row>
        <row r="15">
          <cell r="B15" t="str">
            <v>Total Capitalization</v>
          </cell>
          <cell r="C15">
            <v>1212.5539999999999</v>
          </cell>
          <cell r="G15">
            <v>1212.5539999999999</v>
          </cell>
        </row>
        <row r="17">
          <cell r="B17" t="str">
            <v>Credit Statistics</v>
          </cell>
        </row>
        <row r="18">
          <cell r="B18" t="str">
            <v>Total Debt / Capitalization</v>
          </cell>
          <cell r="C18">
            <v>29.163567148349685</v>
          </cell>
          <cell r="G18">
            <v>29.163567148349685</v>
          </cell>
        </row>
        <row r="19">
          <cell r="B19" t="str">
            <v>Debt / EBITDA</v>
          </cell>
          <cell r="C19">
            <v>2.3915058611361579</v>
          </cell>
          <cell r="G19">
            <v>2.3915058611361579</v>
          </cell>
        </row>
        <row r="20">
          <cell r="B20" t="str">
            <v>Net Debt / EBITDA</v>
          </cell>
          <cell r="C20">
            <v>1.8787939585211897</v>
          </cell>
          <cell r="G20">
            <v>0.7291095581605046</v>
          </cell>
        </row>
        <row r="24">
          <cell r="B24" t="str">
            <v>LTM EBITDA</v>
          </cell>
          <cell r="C24">
            <v>147.8666666666667</v>
          </cell>
          <cell r="G24">
            <v>147.8666666666667</v>
          </cell>
        </row>
        <row r="30">
          <cell r="B30" t="str">
            <v>Total long-term debt</v>
          </cell>
          <cell r="C30">
            <v>353.62400000000002</v>
          </cell>
        </row>
        <row r="31">
          <cell r="B31" t="str">
            <v>Less: current portion of long-term debt</v>
          </cell>
          <cell r="C31">
            <v>-6.3380000000000001</v>
          </cell>
        </row>
        <row r="33">
          <cell r="B33" t="str">
            <v>Noncurrent portion of long-term debt</v>
          </cell>
          <cell r="C33">
            <v>347.286</v>
          </cell>
        </row>
        <row r="35">
          <cell r="B35" t="str">
            <v>Revolving Credit Facility “OID” Fee</v>
          </cell>
          <cell r="C35">
            <v>7.6130000000000004</v>
          </cell>
        </row>
        <row r="36">
          <cell r="B36" t="str">
            <v>Revolving Credit Facility Fee</v>
          </cell>
          <cell r="C36">
            <v>2.4750000000000001</v>
          </cell>
        </row>
        <row r="37">
          <cell r="B37" t="str">
            <v>Capital Leases</v>
          </cell>
          <cell r="C37">
            <v>0.10299999999999999</v>
          </cell>
        </row>
        <row r="40">
          <cell r="C40" t="str">
            <v xml:space="preserve"> </v>
          </cell>
        </row>
      </sheetData>
      <sheetData sheetId="2" refreshError="1"/>
      <sheetData sheetId="3">
        <row r="2">
          <cell r="C2" t="str">
            <v>USD</v>
          </cell>
          <cell r="D2" t="str">
            <v>CAD</v>
          </cell>
          <cell r="F2">
            <v>1.0096419999999999</v>
          </cell>
          <cell r="G2">
            <v>40577</v>
          </cell>
        </row>
        <row r="3">
          <cell r="B3" t="str">
            <v>Terminals &amp; Pipelines</v>
          </cell>
          <cell r="C3">
            <v>39.880858999999994</v>
          </cell>
          <cell r="D3">
            <v>39.5</v>
          </cell>
          <cell r="E3">
            <v>23.400473933649291</v>
          </cell>
        </row>
        <row r="4">
          <cell r="B4" t="str">
            <v>Truck Transportation</v>
          </cell>
          <cell r="C4">
            <v>54.116811200000001</v>
          </cell>
          <cell r="D4">
            <v>53.6</v>
          </cell>
          <cell r="E4">
            <v>31.753554502369674</v>
          </cell>
        </row>
        <row r="5">
          <cell r="B5" t="str">
            <v>Marketing</v>
          </cell>
          <cell r="C5">
            <v>7.9761717999999995</v>
          </cell>
          <cell r="D5">
            <v>7.9</v>
          </cell>
          <cell r="E5">
            <v>4.6800947867298586</v>
          </cell>
        </row>
        <row r="6">
          <cell r="B6" t="str">
            <v>Propane Marketing &amp; Distribution</v>
          </cell>
          <cell r="C6">
            <v>34.024935400000004</v>
          </cell>
          <cell r="D6">
            <v>33.700000000000003</v>
          </cell>
          <cell r="E6">
            <v>19.964454976303323</v>
          </cell>
        </row>
        <row r="7">
          <cell r="B7" t="str">
            <v>Processing &amp; Wellsite Fluids</v>
          </cell>
          <cell r="C7">
            <v>34.428792199999997</v>
          </cell>
          <cell r="D7">
            <v>34.1</v>
          </cell>
          <cell r="E7">
            <v>20.20142180094787</v>
          </cell>
        </row>
        <row r="8">
          <cell r="B8" t="str">
            <v>Total Segment Profit</v>
          </cell>
          <cell r="C8">
            <v>170.4275696</v>
          </cell>
          <cell r="D8">
            <v>168.79999999999998</v>
          </cell>
        </row>
        <row r="9">
          <cell r="B9" t="str">
            <v>Corporate Expenses</v>
          </cell>
          <cell r="C9">
            <v>-25.140085799999998</v>
          </cell>
          <cell r="D9">
            <v>-24.9</v>
          </cell>
        </row>
        <row r="10">
          <cell r="B10" t="str">
            <v>EBITDA</v>
          </cell>
          <cell r="C10">
            <v>145.28748379999999</v>
          </cell>
          <cell r="D10">
            <v>143.89999999999998</v>
          </cell>
        </row>
      </sheetData>
      <sheetData sheetId="4">
        <row r="2">
          <cell r="B2" t="str">
            <v>SemGroup Shareholder Overview</v>
          </cell>
        </row>
        <row r="4">
          <cell r="B4" t="str">
            <v>Holder Name</v>
          </cell>
          <cell r="C4" t="str">
            <v>Position</v>
          </cell>
          <cell r="D4" t="str">
            <v>% O/S</v>
          </cell>
        </row>
        <row r="5">
          <cell r="B5" t="str">
            <v>Top 10 Institutions</v>
          </cell>
        </row>
        <row r="6">
          <cell r="B6" t="str">
            <v>Credit Agricole Corporate &amp; Investment Bank SA</v>
          </cell>
          <cell r="C6">
            <v>2116995.7073999997</v>
          </cell>
          <cell r="D6">
            <v>5.18</v>
          </cell>
        </row>
        <row r="7">
          <cell r="B7" t="str">
            <v>Bank of Nova Scotia Asset Management</v>
          </cell>
          <cell r="C7">
            <v>1177016.9183999998</v>
          </cell>
          <cell r="D7">
            <v>2.88</v>
          </cell>
        </row>
        <row r="8">
          <cell r="B8" t="str">
            <v>Steadfast Financial LLC</v>
          </cell>
          <cell r="C8">
            <v>1123887.6825000001</v>
          </cell>
          <cell r="D8">
            <v>2.75</v>
          </cell>
        </row>
        <row r="9">
          <cell r="B9" t="str">
            <v>Goldman Sachs &amp; Co.</v>
          </cell>
          <cell r="C9">
            <v>1083019.0395</v>
          </cell>
          <cell r="D9">
            <v>2.65</v>
          </cell>
        </row>
        <row r="10">
          <cell r="B10" t="str">
            <v>BNP Paribas Investment Partners Netherlands NV</v>
          </cell>
          <cell r="C10">
            <v>931805.06039999996</v>
          </cell>
          <cell r="D10">
            <v>2.2799999999999998</v>
          </cell>
        </row>
        <row r="11">
          <cell r="B11" t="str">
            <v>Waterstone Asset Management LLC</v>
          </cell>
          <cell r="C11">
            <v>825546.58860000002</v>
          </cell>
          <cell r="D11">
            <v>2.02</v>
          </cell>
        </row>
        <row r="12">
          <cell r="B12" t="str">
            <v>Senator Investment Group</v>
          </cell>
          <cell r="C12">
            <v>698853.7953</v>
          </cell>
          <cell r="D12">
            <v>1.71</v>
          </cell>
        </row>
        <row r="13">
          <cell r="B13" t="str">
            <v>Hound Partners LLC</v>
          </cell>
          <cell r="C13">
            <v>596682.18779999996</v>
          </cell>
          <cell r="D13">
            <v>1.46</v>
          </cell>
        </row>
        <row r="14">
          <cell r="B14" t="str">
            <v>Lombard Odier Asset Management USA Corp.</v>
          </cell>
          <cell r="C14">
            <v>514944.90179999999</v>
          </cell>
          <cell r="D14">
            <v>1.26</v>
          </cell>
        </row>
        <row r="15">
          <cell r="B15" t="str">
            <v>BlackRock Fund Advisors</v>
          </cell>
          <cell r="C15">
            <v>461815.66589999996</v>
          </cell>
          <cell r="D15">
            <v>1.1299999999999999</v>
          </cell>
        </row>
        <row r="16">
          <cell r="B16" t="str">
            <v>Top 10 Institutions Total</v>
          </cell>
          <cell r="C16">
            <v>9530567.5475999992</v>
          </cell>
          <cell r="D16">
            <v>23.32</v>
          </cell>
        </row>
        <row r="17">
          <cell r="B17" t="str">
            <v>Top 5 Insiders</v>
          </cell>
        </row>
        <row r="18">
          <cell r="B18" t="str">
            <v>BNP Paribas SA</v>
          </cell>
          <cell r="C18">
            <v>4678642.2506400002</v>
          </cell>
          <cell r="D18">
            <v>11.448</v>
          </cell>
        </row>
        <row r="19">
          <cell r="B19" t="str">
            <v>Apollo Management LP</v>
          </cell>
          <cell r="C19">
            <v>2000111.38842</v>
          </cell>
          <cell r="D19">
            <v>4.8940000000000001</v>
          </cell>
        </row>
        <row r="20">
          <cell r="B20" t="str">
            <v>MatlinPatterson Global Advisers LLC</v>
          </cell>
          <cell r="C20">
            <v>245620.54443000001</v>
          </cell>
          <cell r="D20">
            <v>0.60099999999999998</v>
          </cell>
        </row>
        <row r="21">
          <cell r="B21" t="str">
            <v>Szydlowski Norman J</v>
          </cell>
          <cell r="C21">
            <v>115249.57325999999</v>
          </cell>
          <cell r="D21">
            <v>0.28199999999999997</v>
          </cell>
        </row>
        <row r="22">
          <cell r="B22" t="str">
            <v>Fitzgerald Robert N</v>
          </cell>
          <cell r="C22">
            <v>25747.24509</v>
          </cell>
          <cell r="D22">
            <v>6.3E-2</v>
          </cell>
        </row>
        <row r="23">
          <cell r="B23" t="str">
            <v>Top 5 Insiders Total</v>
          </cell>
          <cell r="C23">
            <v>7065371.00184</v>
          </cell>
          <cell r="D23">
            <v>17.287999999999997</v>
          </cell>
        </row>
        <row r="25">
          <cell r="B25" t="str">
            <v>Total Institutions</v>
          </cell>
          <cell r="C25">
            <v>13359959.396699999</v>
          </cell>
          <cell r="D25">
            <v>32.69</v>
          </cell>
        </row>
        <row r="26">
          <cell r="B26" t="str">
            <v>Total Insiders</v>
          </cell>
          <cell r="C26">
            <v>7184707.4393999996</v>
          </cell>
          <cell r="D26">
            <v>17.579999999999998</v>
          </cell>
        </row>
        <row r="27">
          <cell r="B27" t="str">
            <v>Total Retail</v>
          </cell>
          <cell r="C27">
            <v>20323976.163900003</v>
          </cell>
          <cell r="D27">
            <v>49.730000000000004</v>
          </cell>
        </row>
        <row r="28">
          <cell r="B28" t="str">
            <v>Total Class A Common Shares Outstanding</v>
          </cell>
          <cell r="C28">
            <v>40868643</v>
          </cell>
          <cell r="D28">
            <v>100</v>
          </cell>
        </row>
        <row r="31">
          <cell r="B31" t="str">
            <v>Holder Name</v>
          </cell>
          <cell r="C31" t="str">
            <v>Position</v>
          </cell>
          <cell r="D31" t="str">
            <v>% O/S</v>
          </cell>
        </row>
        <row r="32">
          <cell r="B32" t="str">
            <v>Bayerische Landesbank</v>
          </cell>
          <cell r="C32">
            <v>269276</v>
          </cell>
          <cell r="D32">
            <v>41.326240895292408</v>
          </cell>
        </row>
        <row r="33">
          <cell r="B33" t="str">
            <v>Sankaty Advisors LLC</v>
          </cell>
          <cell r="C33">
            <v>293910</v>
          </cell>
          <cell r="D33">
            <v>45.106862332830971</v>
          </cell>
        </row>
        <row r="34">
          <cell r="B34" t="str">
            <v>Other Holders</v>
          </cell>
          <cell r="C34">
            <v>88400</v>
          </cell>
          <cell r="D34">
            <v>13.566896771876621</v>
          </cell>
        </row>
        <row r="35">
          <cell r="B35" t="str">
            <v>Total Class B Common Shares Outstanding</v>
          </cell>
          <cell r="C35">
            <v>651586</v>
          </cell>
          <cell r="D35">
            <v>100</v>
          </cell>
        </row>
        <row r="39">
          <cell r="D39" t="str">
            <v>% Inst</v>
          </cell>
          <cell r="E39" t="str">
            <v>% O/S</v>
          </cell>
        </row>
        <row r="40">
          <cell r="B40" t="str">
            <v>Hedge Fund</v>
          </cell>
          <cell r="C40">
            <v>3604400</v>
          </cell>
          <cell r="D40">
            <v>26.979068168254955</v>
          </cell>
          <cell r="E40">
            <v>8.82</v>
          </cell>
        </row>
        <row r="41">
          <cell r="B41" t="str">
            <v>Investment Adviser</v>
          </cell>
          <cell r="C41">
            <v>3238626</v>
          </cell>
          <cell r="D41">
            <v>24.241236162879503</v>
          </cell>
          <cell r="E41">
            <v>7.92</v>
          </cell>
        </row>
        <row r="42">
          <cell r="B42" t="str">
            <v>Bank Management Division</v>
          </cell>
          <cell r="C42">
            <v>2308509</v>
          </cell>
          <cell r="D42">
            <v>17.279275795702496</v>
          </cell>
          <cell r="E42">
            <v>5.65</v>
          </cell>
        </row>
        <row r="43">
          <cell r="B43" t="str">
            <v>Broker/Inv Bank Asset Mgmt</v>
          </cell>
          <cell r="C43">
            <v>2117254</v>
          </cell>
          <cell r="D43">
            <v>15.84772500152882</v>
          </cell>
          <cell r="E43">
            <v>5.18</v>
          </cell>
        </row>
        <row r="44">
          <cell r="B44" t="str">
            <v>Broker</v>
          </cell>
          <cell r="C44">
            <v>1210425</v>
          </cell>
          <cell r="D44">
            <v>9.0600761812118531</v>
          </cell>
          <cell r="E44">
            <v>2.96</v>
          </cell>
        </row>
        <row r="45">
          <cell r="B45" t="str">
            <v>Other</v>
          </cell>
          <cell r="C45">
            <v>880773</v>
          </cell>
          <cell r="D45">
            <v>6.5926186904223787</v>
          </cell>
        </row>
        <row r="46">
          <cell r="C46">
            <v>13359987</v>
          </cell>
          <cell r="D46">
            <v>100</v>
          </cell>
        </row>
        <row r="48">
          <cell r="B48" t="str">
            <v>Mutual Fund Manager</v>
          </cell>
          <cell r="C48">
            <v>855015</v>
          </cell>
          <cell r="E48">
            <v>2.09</v>
          </cell>
        </row>
        <row r="49">
          <cell r="B49" t="str">
            <v>Foundation/Endowment</v>
          </cell>
          <cell r="C49">
            <v>25668</v>
          </cell>
          <cell r="E49">
            <v>0.06</v>
          </cell>
        </row>
        <row r="50">
          <cell r="B50" t="str">
            <v>Pension Fund</v>
          </cell>
          <cell r="C50">
            <v>90</v>
          </cell>
          <cell r="E50">
            <v>0</v>
          </cell>
        </row>
        <row r="51">
          <cell r="C51">
            <v>27600747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VO"/>
      <sheetName val="Mvmto previo"/>
      <sheetName val="Informac  E.F.E."/>
      <sheetName val="Tickmarks"/>
      <sheetName val="Cédula principal - M.Constante"/>
      <sheetName val="Mvmto_previo"/>
      <sheetName val="Mvmto_previo1"/>
      <sheetName val="Informac__E_F_E_"/>
      <sheetName val="Cédula_principal_-_M_Consta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ption of the Model"/>
      <sheetName val="Consolidated"/>
    </sheetNames>
    <sheetDataSet>
      <sheetData sheetId="0" refreshError="1"/>
      <sheetData sheetId="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dil"/>
      <sheetName val="Bid Summary"/>
      <sheetName val="Mini CF"/>
      <sheetName val="DCF"/>
      <sheetName val="LBO"/>
      <sheetName val="LBO debt"/>
      <sheetName val="Football"/>
      <sheetName val="NOLs"/>
      <sheetName val="Capitalization"/>
      <sheetName val="Asset vs. stock"/>
      <sheetName val="Tax BS"/>
      <sheetName val="Equity capitalization"/>
      <sheetName val="Options by grant"/>
      <sheetName val="Income Statements"/>
      <sheetName val="Option table summary"/>
      <sheetName val="6-04 BS"/>
      <sheetName val="Interest Expense"/>
      <sheetName val="Cash Flow"/>
      <sheetName val="Balance Sheet"/>
      <sheetName val="Assum"/>
      <sheetName val="NOL model"/>
    </sheetNames>
    <definedNames>
      <definedName name="SortDatab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"/>
      <sheetName val="Acc-dil"/>
      <sheetName val="Table_output"/>
      <sheetName val="Graphical_output"/>
      <sheetName val="NARF bs"/>
    </sheetNames>
    <sheetDataSet>
      <sheetData sheetId="0" refreshError="1"/>
      <sheetData sheetId="1" refreshError="1">
        <row r="10">
          <cell r="F10">
            <v>1</v>
          </cell>
          <cell r="G10">
            <v>2</v>
          </cell>
          <cell r="H10">
            <v>3</v>
          </cell>
          <cell r="I10">
            <v>4</v>
          </cell>
          <cell r="J10">
            <v>5</v>
          </cell>
          <cell r="K10">
            <v>6</v>
          </cell>
          <cell r="L10">
            <v>7</v>
          </cell>
          <cell r="M10">
            <v>8</v>
          </cell>
          <cell r="N10">
            <v>9</v>
          </cell>
          <cell r="O10">
            <v>10</v>
          </cell>
        </row>
        <row r="12">
          <cell r="F12" t="str">
            <v>BLL</v>
          </cell>
          <cell r="G12" t="str">
            <v>CCK</v>
          </cell>
          <cell r="H12" t="str">
            <v>SLGN</v>
          </cell>
          <cell r="I12" t="str">
            <v>REX</v>
          </cell>
        </row>
        <row r="14">
          <cell r="F14" t="str">
            <v>Ball Corporation</v>
          </cell>
          <cell r="G14" t="str">
            <v>Crown Holdings Inc.</v>
          </cell>
          <cell r="H14" t="str">
            <v>Silgan Holdings Inc.</v>
          </cell>
          <cell r="I14" t="str">
            <v>Rexam plc</v>
          </cell>
          <cell r="J14" t="str">
            <v>(Invalid Identifier)</v>
          </cell>
          <cell r="K14" t="str">
            <v>(Invalid Identifier)</v>
          </cell>
          <cell r="L14" t="str">
            <v>(Invalid Identifier)</v>
          </cell>
          <cell r="M14" t="str">
            <v>(Invalid Identifier)</v>
          </cell>
          <cell r="N14" t="str">
            <v>(Invalid Identifier)</v>
          </cell>
          <cell r="O14" t="str">
            <v>(Invalid Identifier)</v>
          </cell>
        </row>
        <row r="15">
          <cell r="F15" t="str">
            <v>[Acquiror]</v>
          </cell>
          <cell r="G15" t="str">
            <v>[Target]</v>
          </cell>
          <cell r="H15" t="str">
            <v>Silgan Holdings Inc.</v>
          </cell>
          <cell r="I15" t="str">
            <v>Rexam plc</v>
          </cell>
        </row>
        <row r="16">
          <cell r="F16">
            <v>47</v>
          </cell>
          <cell r="G16">
            <v>24.63</v>
          </cell>
          <cell r="H16">
            <v>50</v>
          </cell>
          <cell r="I16">
            <v>3.1775000000000002</v>
          </cell>
          <cell r="J16" t="str">
            <v>(Invalid Identifier)</v>
          </cell>
          <cell r="K16" t="str">
            <v>(Invalid Identifier)</v>
          </cell>
          <cell r="L16" t="str">
            <v>(Invalid Identifier)</v>
          </cell>
          <cell r="M16" t="str">
            <v>(Invalid Identifier)</v>
          </cell>
          <cell r="N16" t="str">
            <v>(Invalid Identifier)</v>
          </cell>
          <cell r="O16" t="str">
            <v>(Invalid Identifier)</v>
          </cell>
        </row>
        <row r="18">
          <cell r="F18">
            <v>1</v>
          </cell>
          <cell r="G18">
            <v>1</v>
          </cell>
          <cell r="H18">
            <v>1</v>
          </cell>
          <cell r="I18">
            <v>1.6371899999999999</v>
          </cell>
        </row>
        <row r="20">
          <cell r="F20">
            <v>7252.8</v>
          </cell>
          <cell r="G20">
            <v>7985</v>
          </cell>
          <cell r="H20">
            <v>3050.7919999999999</v>
          </cell>
          <cell r="I20">
            <v>4943</v>
          </cell>
          <cell r="J20" t="str">
            <v>(Invalid Identifier)</v>
          </cell>
          <cell r="K20" t="str">
            <v>(Invalid Identifier)</v>
          </cell>
          <cell r="L20" t="str">
            <v>(Invalid Identifier)</v>
          </cell>
          <cell r="M20" t="str">
            <v>(Invalid Identifier)</v>
          </cell>
          <cell r="N20" t="str">
            <v>(Invalid Identifier)</v>
          </cell>
          <cell r="O20" t="str">
            <v>(Invalid Identifier)</v>
          </cell>
        </row>
        <row r="23">
          <cell r="F23">
            <v>932.9</v>
          </cell>
          <cell r="G23">
            <v>1042</v>
          </cell>
          <cell r="H23">
            <v>420.85300000000001</v>
          </cell>
          <cell r="I23">
            <v>627</v>
          </cell>
          <cell r="J23" t="str">
            <v>(Invalid Identifier)</v>
          </cell>
          <cell r="K23" t="str">
            <v>(Invalid Identifier)</v>
          </cell>
          <cell r="L23" t="str">
            <v>(Invalid Identifier)</v>
          </cell>
          <cell r="M23" t="str">
            <v>(Invalid Identifier)</v>
          </cell>
          <cell r="N23" t="str">
            <v>(Invalid Identifier)</v>
          </cell>
          <cell r="O23" t="str">
            <v>(Invalid Identifier)</v>
          </cell>
        </row>
        <row r="24">
          <cell r="F24">
            <v>921.82799999999997</v>
          </cell>
          <cell r="G24">
            <v>1034.654</v>
          </cell>
          <cell r="H24">
            <v>425.202</v>
          </cell>
          <cell r="I24">
            <v>690.39099999999996</v>
          </cell>
          <cell r="J24" t="str">
            <v>(Invalid Identifier)</v>
          </cell>
          <cell r="K24" t="str">
            <v>(Invalid Identifier)</v>
          </cell>
          <cell r="L24" t="str">
            <v>(Invalid Identifier)</v>
          </cell>
          <cell r="M24" t="str">
            <v>(Invalid Identifier)</v>
          </cell>
          <cell r="N24" t="str">
            <v>(Invalid Identifier)</v>
          </cell>
          <cell r="O24" t="str">
            <v>(Invalid Identifier)</v>
          </cell>
        </row>
        <row r="25">
          <cell r="F25">
            <v>966.44100000000003</v>
          </cell>
          <cell r="G25">
            <v>1071.7349999999999</v>
          </cell>
          <cell r="H25">
            <v>443.33800000000002</v>
          </cell>
          <cell r="I25">
            <v>717.86800000000005</v>
          </cell>
          <cell r="J25" t="str">
            <v>(Invalid Identifier)</v>
          </cell>
          <cell r="K25" t="str">
            <v>(Invalid Identifier)</v>
          </cell>
          <cell r="L25" t="str">
            <v>(Invalid Identifier)</v>
          </cell>
          <cell r="M25" t="str">
            <v>(Invalid Identifier)</v>
          </cell>
          <cell r="N25" t="str">
            <v>(Invalid Identifier)</v>
          </cell>
          <cell r="O25" t="str">
            <v>(Invalid Identifier)</v>
          </cell>
        </row>
        <row r="26">
          <cell r="F26">
            <v>997.37199999999996</v>
          </cell>
          <cell r="G26">
            <v>1114.7460000000001</v>
          </cell>
          <cell r="H26">
            <v>461.43099999999998</v>
          </cell>
          <cell r="I26">
            <v>723.47</v>
          </cell>
          <cell r="J26" t="str">
            <v>(Invalid Identifier)</v>
          </cell>
          <cell r="K26" t="str">
            <v>(Invalid Identifier)</v>
          </cell>
          <cell r="L26" t="str">
            <v>(Invalid Identifier)</v>
          </cell>
          <cell r="M26" t="str">
            <v>(Invalid Identifier)</v>
          </cell>
          <cell r="N26" t="str">
            <v>(Invalid Identifier)</v>
          </cell>
          <cell r="O26" t="str">
            <v>(Invalid Identifier)</v>
          </cell>
        </row>
        <row r="29">
          <cell r="F29">
            <v>297.39999999999998</v>
          </cell>
          <cell r="G29">
            <v>216</v>
          </cell>
          <cell r="H29">
            <v>0</v>
          </cell>
          <cell r="I29">
            <v>222</v>
          </cell>
          <cell r="J29" t="str">
            <v>(Invalid Identifier)</v>
          </cell>
          <cell r="K29" t="str">
            <v>(Invalid Identifier)</v>
          </cell>
          <cell r="L29" t="str">
            <v>(Invalid Identifier)</v>
          </cell>
          <cell r="M29" t="str">
            <v>(Invalid Identifier)</v>
          </cell>
          <cell r="N29" t="str">
            <v>(Invalid Identifier)</v>
          </cell>
          <cell r="O29" t="str">
            <v>(Invalid Identifier)</v>
          </cell>
        </row>
        <row r="30">
          <cell r="F30">
            <v>300</v>
          </cell>
          <cell r="G30">
            <v>220</v>
          </cell>
          <cell r="H30">
            <v>0</v>
          </cell>
          <cell r="I30">
            <v>220</v>
          </cell>
        </row>
        <row r="31">
          <cell r="F31">
            <v>300</v>
          </cell>
          <cell r="G31">
            <v>220</v>
          </cell>
          <cell r="H31">
            <v>0</v>
          </cell>
          <cell r="I31">
            <v>220</v>
          </cell>
        </row>
        <row r="32">
          <cell r="F32">
            <v>300</v>
          </cell>
          <cell r="G32">
            <v>220</v>
          </cell>
          <cell r="H32">
            <v>0</v>
          </cell>
          <cell r="I32">
            <v>220</v>
          </cell>
        </row>
        <row r="35">
          <cell r="F35">
            <v>319.5</v>
          </cell>
          <cell r="G35">
            <v>226</v>
          </cell>
          <cell r="H35">
            <v>131.62700000000001</v>
          </cell>
          <cell r="I35">
            <v>172</v>
          </cell>
          <cell r="J35" t="str">
            <v>(Invalid Identifier)</v>
          </cell>
          <cell r="K35" t="str">
            <v>(Invalid Identifier)</v>
          </cell>
          <cell r="L35" t="str">
            <v>(Invalid Identifier)</v>
          </cell>
          <cell r="M35" t="str">
            <v>(Invalid Identifier)</v>
          </cell>
          <cell r="N35" t="str">
            <v>(Invalid Identifier)</v>
          </cell>
          <cell r="O35" t="str">
            <v>(Invalid Identifier)</v>
          </cell>
        </row>
        <row r="36">
          <cell r="F36">
            <v>378.02800000000002</v>
          </cell>
          <cell r="G36">
            <v>327.48099999999999</v>
          </cell>
          <cell r="H36">
            <v>148.59399999999999</v>
          </cell>
          <cell r="I36">
            <v>206.37299999999999</v>
          </cell>
          <cell r="J36" t="str">
            <v>(Invalid Identifier)</v>
          </cell>
          <cell r="K36" t="str">
            <v>(Invalid Identifier)</v>
          </cell>
          <cell r="L36" t="str">
            <v>(Invalid Identifier)</v>
          </cell>
          <cell r="M36" t="str">
            <v>(Invalid Identifier)</v>
          </cell>
          <cell r="N36" t="str">
            <v>(Invalid Identifier)</v>
          </cell>
          <cell r="O36" t="str">
            <v>(Invalid Identifier)</v>
          </cell>
        </row>
        <row r="37">
          <cell r="F37">
            <v>406.21899999999999</v>
          </cell>
          <cell r="G37">
            <v>363.89100000000002</v>
          </cell>
          <cell r="H37">
            <v>159.38300000000001</v>
          </cell>
          <cell r="I37">
            <v>242.16499999999999</v>
          </cell>
          <cell r="J37" t="str">
            <v>(Invalid Identifier)</v>
          </cell>
          <cell r="K37" t="str">
            <v>(Invalid Identifier)</v>
          </cell>
          <cell r="L37" t="str">
            <v>(Invalid Identifier)</v>
          </cell>
          <cell r="M37" t="str">
            <v>(Invalid Identifier)</v>
          </cell>
          <cell r="N37" t="str">
            <v>(Invalid Identifier)</v>
          </cell>
          <cell r="O37" t="str">
            <v>(Invalid Identifier)</v>
          </cell>
        </row>
        <row r="38">
          <cell r="F38">
            <v>435.45100000000002</v>
          </cell>
          <cell r="G38">
            <v>388.339</v>
          </cell>
          <cell r="H38">
            <v>172.566</v>
          </cell>
          <cell r="I38">
            <v>265.56900000000002</v>
          </cell>
          <cell r="J38" t="str">
            <v>(Invalid Identifier)</v>
          </cell>
          <cell r="K38" t="str">
            <v>(Invalid Identifier)</v>
          </cell>
          <cell r="L38" t="str">
            <v>(Invalid Identifier)</v>
          </cell>
          <cell r="M38" t="str">
            <v>(Invalid Identifier)</v>
          </cell>
          <cell r="N38" t="str">
            <v>(Invalid Identifier)</v>
          </cell>
          <cell r="O38" t="str">
            <v>(Invalid Identifier)</v>
          </cell>
        </row>
        <row r="41">
          <cell r="F41">
            <v>97.018981710631394</v>
          </cell>
          <cell r="G41">
            <v>162.90049374707175</v>
          </cell>
          <cell r="H41">
            <v>38.286033409055875</v>
          </cell>
          <cell r="I41">
            <v>642.51027269331348</v>
          </cell>
          <cell r="J41" t="str">
            <v>n/a</v>
          </cell>
          <cell r="K41" t="str">
            <v>n/a</v>
          </cell>
          <cell r="L41" t="str">
            <v>n/a</v>
          </cell>
          <cell r="M41" t="str">
            <v>n/a</v>
          </cell>
          <cell r="N41" t="str">
            <v>n/a</v>
          </cell>
          <cell r="O41" t="str">
            <v>n/a</v>
          </cell>
        </row>
        <row r="42">
          <cell r="F42">
            <v>95.970550901243968</v>
          </cell>
          <cell r="G42">
            <v>162.52158808933001</v>
          </cell>
          <cell r="H42">
            <v>38.297422680412367</v>
          </cell>
          <cell r="I42">
            <v>740.37813015713573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</row>
        <row r="43">
          <cell r="F43">
            <v>94.977554360533077</v>
          </cell>
          <cell r="G43">
            <v>164.13667117726658</v>
          </cell>
          <cell r="H43">
            <v>38.4055421686747</v>
          </cell>
          <cell r="I43">
            <v>817.46219281663514</v>
          </cell>
          <cell r="J43" t="str">
            <v>n/a</v>
          </cell>
          <cell r="K43" t="str">
            <v>n/a</v>
          </cell>
          <cell r="L43" t="str">
            <v>n/a</v>
          </cell>
          <cell r="M43" t="str">
            <v>n/a</v>
          </cell>
          <cell r="N43" t="str">
            <v>n/a</v>
          </cell>
          <cell r="O43" t="str">
            <v>n/a</v>
          </cell>
        </row>
        <row r="44">
          <cell r="F44">
            <v>93.404332904332904</v>
          </cell>
          <cell r="G44">
            <v>160.0078285949732</v>
          </cell>
          <cell r="H44">
            <v>38.2629711751663</v>
          </cell>
          <cell r="I44">
            <v>815.1539335154547</v>
          </cell>
          <cell r="J44" t="str">
            <v>n/a</v>
          </cell>
          <cell r="K44" t="str">
            <v>n/a</v>
          </cell>
          <cell r="L44" t="str">
            <v>n/a</v>
          </cell>
          <cell r="M44" t="str">
            <v>n/a</v>
          </cell>
          <cell r="N44" t="str">
            <v>n/a</v>
          </cell>
          <cell r="O44" t="str">
            <v>n/a</v>
          </cell>
        </row>
        <row r="47">
          <cell r="F47">
            <v>3.2931699999999999</v>
          </cell>
          <cell r="G47">
            <v>1.3873500000000001</v>
          </cell>
          <cell r="H47">
            <v>3.4379900000000001</v>
          </cell>
          <cell r="I47">
            <v>0.26769999999999999</v>
          </cell>
          <cell r="J47" t="str">
            <v>(Invalid Identifier)</v>
          </cell>
          <cell r="K47" t="str">
            <v>(Invalid Identifier)</v>
          </cell>
          <cell r="L47" t="str">
            <v>(Invalid Identifier)</v>
          </cell>
          <cell r="M47" t="str">
            <v>(Invalid Identifier)</v>
          </cell>
          <cell r="N47" t="str">
            <v>(Invalid Identifier)</v>
          </cell>
          <cell r="O47" t="str">
            <v>(Invalid Identifier)</v>
          </cell>
        </row>
        <row r="48">
          <cell r="F48">
            <v>3.9390000000000001</v>
          </cell>
          <cell r="G48">
            <v>2.0150000000000001</v>
          </cell>
          <cell r="H48">
            <v>3.88</v>
          </cell>
          <cell r="I48">
            <v>0.27873999999999999</v>
          </cell>
          <cell r="J48" t="str">
            <v>(Invalid Identifier)</v>
          </cell>
          <cell r="K48" t="str">
            <v>(Invalid Identifier)</v>
          </cell>
          <cell r="L48" t="str">
            <v>(Invalid Identifier)</v>
          </cell>
          <cell r="M48" t="str">
            <v>(Invalid Identifier)</v>
          </cell>
          <cell r="N48" t="str">
            <v>(Invalid Identifier)</v>
          </cell>
          <cell r="O48" t="str">
            <v>(Invalid Identifier)</v>
          </cell>
        </row>
        <row r="49">
          <cell r="F49">
            <v>4.2770000000000001</v>
          </cell>
          <cell r="G49">
            <v>2.2170000000000001</v>
          </cell>
          <cell r="H49">
            <v>4.1500000000000004</v>
          </cell>
          <cell r="I49">
            <v>0.29624</v>
          </cell>
          <cell r="J49" t="str">
            <v>(Invalid Identifier)</v>
          </cell>
          <cell r="K49" t="str">
            <v>(Invalid Identifier)</v>
          </cell>
          <cell r="L49" t="str">
            <v>(Invalid Identifier)</v>
          </cell>
          <cell r="M49" t="str">
            <v>(Invalid Identifier)</v>
          </cell>
          <cell r="N49" t="str">
            <v>(Invalid Identifier)</v>
          </cell>
          <cell r="O49" t="str">
            <v>(Invalid Identifier)</v>
          </cell>
        </row>
        <row r="50">
          <cell r="F50">
            <v>4.6619999999999999</v>
          </cell>
          <cell r="G50">
            <v>2.427</v>
          </cell>
          <cell r="H50">
            <v>4.51</v>
          </cell>
          <cell r="I50">
            <v>0.32579000000000002</v>
          </cell>
          <cell r="J50" t="str">
            <v>(Invalid Identifier)</v>
          </cell>
          <cell r="K50" t="str">
            <v>(Invalid Identifier)</v>
          </cell>
          <cell r="L50" t="str">
            <v>(Invalid Identifier)</v>
          </cell>
          <cell r="M50" t="str">
            <v>(Invalid Identifier)</v>
          </cell>
          <cell r="N50" t="str">
            <v>(Invalid Identifier)</v>
          </cell>
          <cell r="O50" t="str">
            <v>(Invalid Identifier)</v>
          </cell>
        </row>
        <row r="53">
          <cell r="F53">
            <v>6.6849999999999996</v>
          </cell>
          <cell r="G53">
            <v>3.1949999999999998</v>
          </cell>
          <cell r="H53">
            <v>7.01</v>
          </cell>
          <cell r="I53">
            <v>0.47987999999999997</v>
          </cell>
          <cell r="J53" t="str">
            <v>(Invalid Identifier)</v>
          </cell>
          <cell r="K53" t="str">
            <v>(Invalid Identifier)</v>
          </cell>
          <cell r="L53" t="str">
            <v>(Invalid Identifier)</v>
          </cell>
          <cell r="M53" t="str">
            <v>(Invalid Identifier)</v>
          </cell>
          <cell r="N53" t="str">
            <v>(Invalid Identifier)</v>
          </cell>
          <cell r="O53" t="str">
            <v>(Invalid Identifier)</v>
          </cell>
        </row>
        <row r="54">
          <cell r="F54">
            <v>6.82</v>
          </cell>
          <cell r="G54">
            <v>3.5129999999999999</v>
          </cell>
          <cell r="H54">
            <v>7.63</v>
          </cell>
          <cell r="I54">
            <v>0.58309</v>
          </cell>
          <cell r="J54" t="str">
            <v>(Invalid Identifier)</v>
          </cell>
          <cell r="K54" t="str">
            <v>(Invalid Identifier)</v>
          </cell>
          <cell r="L54" t="str">
            <v>(Invalid Identifier)</v>
          </cell>
          <cell r="M54" t="str">
            <v>(Invalid Identifier)</v>
          </cell>
          <cell r="N54" t="str">
            <v>(Invalid Identifier)</v>
          </cell>
          <cell r="O54" t="str">
            <v>(Invalid Identifier)</v>
          </cell>
        </row>
        <row r="55">
          <cell r="F55">
            <v>7.516</v>
          </cell>
          <cell r="G55">
            <v>4.1180000000000003</v>
          </cell>
          <cell r="H55">
            <v>8.3819999999999997</v>
          </cell>
          <cell r="I55">
            <v>0.58326999999999996</v>
          </cell>
          <cell r="J55" t="str">
            <v>(Invalid Identifier)</v>
          </cell>
          <cell r="K55" t="str">
            <v>(Invalid Identifier)</v>
          </cell>
          <cell r="L55" t="str">
            <v>(Invalid Identifier)</v>
          </cell>
          <cell r="M55" t="str">
            <v>(Invalid Identifier)</v>
          </cell>
          <cell r="N55" t="str">
            <v>(Invalid Identifier)</v>
          </cell>
          <cell r="O55" t="str">
            <v>(Invalid Identifier)</v>
          </cell>
        </row>
        <row r="56">
          <cell r="F56">
            <v>8.0559999999999992</v>
          </cell>
          <cell r="G56">
            <v>4.0519999999999996</v>
          </cell>
          <cell r="H56">
            <v>8.6310000000000002</v>
          </cell>
          <cell r="I56">
            <v>0.57399999999999995</v>
          </cell>
          <cell r="J56" t="str">
            <v>(Invalid Identifier)</v>
          </cell>
          <cell r="K56" t="str">
            <v>(Invalid Identifier)</v>
          </cell>
          <cell r="L56" t="str">
            <v>(Invalid Identifier)</v>
          </cell>
          <cell r="M56" t="str">
            <v>(Invalid Identifier)</v>
          </cell>
          <cell r="N56" t="str">
            <v>(Invalid Identifier)</v>
          </cell>
          <cell r="O56" t="str">
            <v>(Invalid Identifier)</v>
          </cell>
        </row>
        <row r="59">
          <cell r="F59">
            <v>0.1</v>
          </cell>
          <cell r="G59">
            <v>0.1</v>
          </cell>
          <cell r="H59">
            <v>0.1</v>
          </cell>
          <cell r="I59">
            <v>0.1</v>
          </cell>
        </row>
        <row r="60">
          <cell r="F60">
            <v>0.02</v>
          </cell>
          <cell r="G60">
            <v>0.02</v>
          </cell>
          <cell r="H60">
            <v>0.02</v>
          </cell>
          <cell r="I60">
            <v>0.02</v>
          </cell>
        </row>
        <row r="61">
          <cell r="F61">
            <v>0.35</v>
          </cell>
          <cell r="G61">
            <v>0.35</v>
          </cell>
          <cell r="H61">
            <v>0.35</v>
          </cell>
          <cell r="I61">
            <v>0.35</v>
          </cell>
        </row>
        <row r="62">
          <cell r="F62">
            <v>137.69999999999999</v>
          </cell>
          <cell r="G62">
            <v>302</v>
          </cell>
          <cell r="H62">
            <v>60.16</v>
          </cell>
          <cell r="I62">
            <v>144</v>
          </cell>
          <cell r="J62" t="e">
            <v>#VALUE!</v>
          </cell>
          <cell r="K62" t="e">
            <v>#VALUE!</v>
          </cell>
          <cell r="L62" t="e">
            <v>#VALUE!</v>
          </cell>
          <cell r="M62" t="e">
            <v>#VALUE!</v>
          </cell>
          <cell r="N62" t="e">
            <v>#VALUE!</v>
          </cell>
          <cell r="O62" t="e">
            <v>#VALUE!</v>
          </cell>
        </row>
        <row r="65">
          <cell r="F65">
            <v>59.5</v>
          </cell>
          <cell r="G65">
            <v>706</v>
          </cell>
          <cell r="H65">
            <v>79.599999999999994</v>
          </cell>
          <cell r="I65">
            <v>41</v>
          </cell>
          <cell r="J65" t="str">
            <v>(Invalid Identifier)</v>
          </cell>
          <cell r="K65" t="str">
            <v>(Invalid Identifier)</v>
          </cell>
          <cell r="L65" t="str">
            <v>(Invalid Identifier)</v>
          </cell>
          <cell r="M65" t="str">
            <v>(Invalid Identifier)</v>
          </cell>
          <cell r="N65" t="str">
            <v>(Invalid Identifier)</v>
          </cell>
          <cell r="O65" t="str">
            <v>(Invalid Identifier)</v>
          </cell>
        </row>
        <row r="66">
          <cell r="F66">
            <v>100</v>
          </cell>
          <cell r="G66">
            <v>100</v>
          </cell>
          <cell r="H66">
            <v>100</v>
          </cell>
          <cell r="I66">
            <v>100</v>
          </cell>
        </row>
        <row r="67">
          <cell r="F67">
            <v>2373.3000000000002</v>
          </cell>
          <cell r="G67">
            <v>3735</v>
          </cell>
          <cell r="H67">
            <v>984.6</v>
          </cell>
          <cell r="I67">
            <v>2270</v>
          </cell>
          <cell r="J67" t="str">
            <v>(Invalid Identifier)</v>
          </cell>
          <cell r="K67" t="str">
            <v>(Invalid Identifier)</v>
          </cell>
          <cell r="L67" t="str">
            <v>(Invalid Identifier)</v>
          </cell>
          <cell r="M67" t="str">
            <v>(Invalid Identifier)</v>
          </cell>
          <cell r="N67" t="str">
            <v>(Invalid Identifier)</v>
          </cell>
          <cell r="O67" t="str">
            <v>(Invalid Identifier)</v>
          </cell>
        </row>
        <row r="68">
          <cell r="F68">
            <v>0</v>
          </cell>
          <cell r="G68">
            <v>386</v>
          </cell>
          <cell r="H68">
            <v>0</v>
          </cell>
          <cell r="I68">
            <v>1</v>
          </cell>
          <cell r="J68" t="str">
            <v>(Invalid Identifier)</v>
          </cell>
          <cell r="K68" t="str">
            <v>(Invalid Identifier)</v>
          </cell>
          <cell r="L68" t="str">
            <v>(Invalid Identifier)</v>
          </cell>
          <cell r="M68" t="str">
            <v>(Invalid Identifier)</v>
          </cell>
          <cell r="N68" t="str">
            <v>(Invalid Identifier)</v>
          </cell>
          <cell r="O68" t="str">
            <v>(Invalid Identifier)</v>
          </cell>
        </row>
        <row r="69">
          <cell r="F69">
            <v>1309.8</v>
          </cell>
          <cell r="G69">
            <v>364</v>
          </cell>
          <cell r="H69">
            <v>576.6</v>
          </cell>
          <cell r="I69">
            <v>1873</v>
          </cell>
          <cell r="J69" t="str">
            <v>n/a</v>
          </cell>
          <cell r="K69" t="str">
            <v>n/a</v>
          </cell>
          <cell r="L69" t="str">
            <v>n/a</v>
          </cell>
          <cell r="M69" t="str">
            <v>n/a</v>
          </cell>
          <cell r="N69" t="str">
            <v>n/a</v>
          </cell>
          <cell r="O69" t="str">
            <v>n/a</v>
          </cell>
        </row>
        <row r="70">
          <cell r="F70">
            <v>50</v>
          </cell>
          <cell r="G70">
            <v>0</v>
          </cell>
          <cell r="H70">
            <v>0</v>
          </cell>
          <cell r="I70">
            <v>0</v>
          </cell>
        </row>
        <row r="73">
          <cell r="F73">
            <v>94.117999999999995</v>
          </cell>
          <cell r="G73">
            <v>160.12700000000001</v>
          </cell>
          <cell r="H73">
            <v>38.131700000000002</v>
          </cell>
          <cell r="I73">
            <v>643.00070000000005</v>
          </cell>
          <cell r="J73" t="str">
            <v>(Invalid Identifier)</v>
          </cell>
          <cell r="K73" t="str">
            <v>(Invalid Identifier)</v>
          </cell>
          <cell r="L73" t="str">
            <v>(Invalid Identifier)</v>
          </cell>
          <cell r="M73" t="str">
            <v>(Invalid Identifier)</v>
          </cell>
          <cell r="N73" t="str">
            <v>(Invalid Identifier)</v>
          </cell>
          <cell r="O73" t="str">
            <v>(Invalid Identifier)</v>
          </cell>
        </row>
        <row r="74">
          <cell r="F74">
            <v>0</v>
          </cell>
          <cell r="G74">
            <v>0.97980699999999998</v>
          </cell>
          <cell r="H74">
            <v>0</v>
          </cell>
          <cell r="I74">
            <v>0</v>
          </cell>
        </row>
        <row r="77">
          <cell r="F77">
            <v>5.2276470000000002</v>
          </cell>
          <cell r="G77">
            <v>0.85223000000000004</v>
          </cell>
          <cell r="H77">
            <v>0</v>
          </cell>
          <cell r="I77">
            <v>0</v>
          </cell>
        </row>
        <row r="78">
          <cell r="F78">
            <v>0</v>
          </cell>
          <cell r="G78">
            <v>0.40989999999999999</v>
          </cell>
          <cell r="H78">
            <v>0</v>
          </cell>
          <cell r="I78">
            <v>0</v>
          </cell>
        </row>
        <row r="79">
          <cell r="F79">
            <v>0</v>
          </cell>
          <cell r="G79">
            <v>1.8370550000000001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0.57799999999999996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0.71740000000000004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3.3975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0.56699999999999995</v>
          </cell>
          <cell r="H83">
            <v>0</v>
          </cell>
          <cell r="I83">
            <v>0</v>
          </cell>
        </row>
        <row r="85">
          <cell r="F85">
            <v>35.72</v>
          </cell>
          <cell r="G85">
            <v>4.83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7.45</v>
          </cell>
          <cell r="H86">
            <v>0</v>
          </cell>
          <cell r="I86">
            <v>0</v>
          </cell>
        </row>
        <row r="87">
          <cell r="F87">
            <v>0</v>
          </cell>
          <cell r="G87">
            <v>8.6</v>
          </cell>
          <cell r="H87">
            <v>0</v>
          </cell>
          <cell r="I87">
            <v>0</v>
          </cell>
        </row>
        <row r="88">
          <cell r="F88">
            <v>0</v>
          </cell>
          <cell r="G88">
            <v>8.75</v>
          </cell>
          <cell r="H88">
            <v>0</v>
          </cell>
          <cell r="I88">
            <v>0</v>
          </cell>
        </row>
        <row r="89">
          <cell r="F89">
            <v>0</v>
          </cell>
          <cell r="G89">
            <v>20.68</v>
          </cell>
          <cell r="H89">
            <v>0</v>
          </cell>
          <cell r="I89">
            <v>0</v>
          </cell>
        </row>
        <row r="90">
          <cell r="F90">
            <v>0</v>
          </cell>
          <cell r="G90">
            <v>23.45</v>
          </cell>
          <cell r="H90">
            <v>0</v>
          </cell>
          <cell r="I90">
            <v>0</v>
          </cell>
        </row>
        <row r="91">
          <cell r="F91">
            <v>0</v>
          </cell>
          <cell r="G91">
            <v>29.75</v>
          </cell>
          <cell r="H91">
            <v>0</v>
          </cell>
          <cell r="I9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tch_caponly"/>
      <sheetName val="Cons. P&amp;L"/>
      <sheetName val="WACD"/>
      <sheetName val="pitch"/>
      <sheetName val="Taxes-Walker"/>
      <sheetName val="capstruc"/>
      <sheetName val="MAIN"/>
      <sheetName val="AssumptionFin"/>
      <sheetName val="Stor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  <sheetName val="Base Data"/>
      <sheetName val="Parametros"/>
      <sheetName val="RESUMEN_(2)"/>
      <sheetName val="Base_Data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is"/>
      <sheetName val="bs"/>
      <sheetName val="cf"/>
      <sheetName val="WC"/>
      <sheetName val="deprec"/>
      <sheetName val="amort"/>
      <sheetName val="other"/>
      <sheetName val="equity"/>
      <sheetName val="shares"/>
      <sheetName val="debt_interest"/>
      <sheetName val="DCF_Multiple"/>
      <sheetName val="reconciliations"/>
      <sheetName val="ratios"/>
      <sheetName val="DCF inputs"/>
      <sheetName val="Sheet1"/>
      <sheetName val="Lagasse"/>
      <sheetName val="PharMerica (output)"/>
      <sheetName val="New CRJs"/>
      <sheetName val="SidebySide"/>
      <sheetName val="MSA_Pop"/>
    </sheetNames>
    <sheetDataSet>
      <sheetData sheetId="0" refreshError="1">
        <row r="3">
          <cell r="F3" t="str">
            <v>Lance, Inc.</v>
          </cell>
        </row>
        <row r="5">
          <cell r="F5" t="str">
            <v>Dollars in Millions, except per share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Summary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&gt;&gt;"/>
      <sheetName val="Cover"/>
      <sheetName val="Drivers"/>
      <sheetName val="P&amp;L"/>
      <sheetName val="Reconciliations"/>
      <sheetName val="Current Client Data&gt;&gt;"/>
      <sheetName val="SG&amp;A Detail"/>
      <sheetName val="Historical"/>
      <sheetName val="Corrected Model"/>
      <sheetName val="10-K Data"/>
      <sheetName val="Older Client Data&gt;&gt;"/>
      <sheetName val="Cement Hist Detail"/>
      <sheetName val="Agg"/>
      <sheetName val="Ready Mix"/>
      <sheetName val="Corporate"/>
      <sheetName val="First Model"/>
      <sheetName val="&gt;&gt; Flipbook Analyses &amp; Outputs"/>
      <sheetName val="Financials"/>
      <sheetName val="Financials Summary"/>
      <sheetName val="Key Metrics"/>
      <sheetName val="Revenue, EBITDA, CAPEX WholeCo."/>
      <sheetName val="2013 Sales Product &amp; Geography"/>
      <sheetName val="CA CapEx"/>
      <sheetName val="FY13 FY14"/>
      <sheetName val="FY14 FY18"/>
      <sheetName val="TX FY13 to FY18"/>
      <sheetName val="CA FY13 FY18"/>
      <sheetName val="CA FY14 FY18"/>
      <sheetName val="FY 07 to FY18"/>
    </sheetNames>
    <sheetDataSet>
      <sheetData sheetId="0" refreshError="1"/>
      <sheetData sheetId="1">
        <row r="20">
          <cell r="B20" t="str">
            <v>Project Star</v>
          </cell>
        </row>
      </sheetData>
      <sheetData sheetId="2">
        <row r="7">
          <cell r="G7" t="str">
            <v>Management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4"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</row>
        <row r="6">
          <cell r="C6" t="str">
            <v>CA Capital Expenditures</v>
          </cell>
        </row>
        <row r="8">
          <cell r="C8" t="str">
            <v>Sustaining CapEx</v>
          </cell>
          <cell r="L8">
            <v>5.0999999999999996</v>
          </cell>
          <cell r="M8">
            <v>4</v>
          </cell>
          <cell r="N8">
            <v>4.4000000000000004</v>
          </cell>
          <cell r="O8">
            <v>5.3</v>
          </cell>
          <cell r="P8">
            <v>5.5</v>
          </cell>
        </row>
        <row r="9">
          <cell r="C9" t="str">
            <v>Growth</v>
          </cell>
          <cell r="L9">
            <v>14</v>
          </cell>
          <cell r="M9">
            <v>12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Possible</v>
          </cell>
          <cell r="P10">
            <v>50</v>
          </cell>
        </row>
        <row r="11">
          <cell r="C11" t="str">
            <v>Total</v>
          </cell>
          <cell r="L11">
            <v>19.100000000000001</v>
          </cell>
          <cell r="M11">
            <v>16</v>
          </cell>
          <cell r="N11">
            <v>4.4000000000000004</v>
          </cell>
          <cell r="O11">
            <v>5.3</v>
          </cell>
          <cell r="P11">
            <v>5.5</v>
          </cell>
        </row>
      </sheetData>
      <sheetData sheetId="23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11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2013 EBITDA</v>
          </cell>
          <cell r="D18">
            <v>65.8</v>
          </cell>
          <cell r="F18">
            <v>1</v>
          </cell>
          <cell r="G18">
            <v>1</v>
          </cell>
          <cell r="I18" t="e">
            <v>#NAME?</v>
          </cell>
          <cell r="J18">
            <v>65.8</v>
          </cell>
          <cell r="L18" t="str">
            <v>FY 2013 EBITDA</v>
          </cell>
          <cell r="M18">
            <v>65.8</v>
          </cell>
          <cell r="O18">
            <v>65.8</v>
          </cell>
          <cell r="Q18">
            <v>65.8</v>
          </cell>
        </row>
        <row r="19">
          <cell r="C19" t="str">
            <v>Cement Price</v>
          </cell>
          <cell r="D19">
            <v>24</v>
          </cell>
          <cell r="F19">
            <v>2</v>
          </cell>
          <cell r="G19">
            <v>2</v>
          </cell>
          <cell r="I19" t="e">
            <v>#NAME?</v>
          </cell>
          <cell r="J19">
            <v>24</v>
          </cell>
          <cell r="L19" t="str">
            <v>Cement Price</v>
          </cell>
          <cell r="M19">
            <v>24</v>
          </cell>
          <cell r="O19">
            <v>89.8</v>
          </cell>
          <cell r="P19">
            <v>65.8</v>
          </cell>
          <cell r="Q19">
            <v>24</v>
          </cell>
        </row>
        <row r="20">
          <cell r="C20" t="str">
            <v>Cement Volume</v>
          </cell>
          <cell r="D20">
            <v>21.6</v>
          </cell>
          <cell r="F20">
            <v>3</v>
          </cell>
          <cell r="G20">
            <v>3</v>
          </cell>
          <cell r="I20" t="e">
            <v>#NAME?</v>
          </cell>
          <cell r="J20">
            <v>21.6</v>
          </cell>
          <cell r="L20" t="str">
            <v>Cement Volume</v>
          </cell>
          <cell r="M20">
            <v>21.6</v>
          </cell>
          <cell r="O20">
            <v>111.4</v>
          </cell>
          <cell r="P20">
            <v>89.8</v>
          </cell>
          <cell r="Q20">
            <v>21.6</v>
          </cell>
        </row>
        <row r="21">
          <cell r="C21" t="str">
            <v>Aggregates Price</v>
          </cell>
          <cell r="D21">
            <v>18</v>
          </cell>
          <cell r="F21">
            <v>4</v>
          </cell>
          <cell r="G21">
            <v>4</v>
          </cell>
          <cell r="I21" t="e">
            <v>#NAME?</v>
          </cell>
          <cell r="J21">
            <v>18</v>
          </cell>
          <cell r="L21" t="str">
            <v>Aggregates Price</v>
          </cell>
          <cell r="M21">
            <v>18</v>
          </cell>
          <cell r="O21">
            <v>129.4</v>
          </cell>
          <cell r="P21">
            <v>111.4</v>
          </cell>
          <cell r="Q21">
            <v>18</v>
          </cell>
        </row>
        <row r="22">
          <cell r="C22" t="str">
            <v>Aggregates Volume</v>
          </cell>
          <cell r="D22">
            <v>4.5</v>
          </cell>
          <cell r="F22">
            <v>7</v>
          </cell>
          <cell r="G22">
            <v>5</v>
          </cell>
          <cell r="I22" t="e">
            <v>#NAME?</v>
          </cell>
          <cell r="J22">
            <v>15</v>
          </cell>
          <cell r="L22" t="str">
            <v>Aggregates Volume</v>
          </cell>
          <cell r="M22">
            <v>4.5</v>
          </cell>
          <cell r="O22">
            <v>133.9</v>
          </cell>
          <cell r="P22">
            <v>129.4</v>
          </cell>
          <cell r="Q22">
            <v>4.5</v>
          </cell>
        </row>
        <row r="23">
          <cell r="C23" t="str">
            <v>Ready-Mix Price</v>
          </cell>
          <cell r="D23">
            <v>12.6</v>
          </cell>
          <cell r="F23">
            <v>6</v>
          </cell>
          <cell r="G23">
            <v>6</v>
          </cell>
          <cell r="I23" t="e">
            <v>#NAME?</v>
          </cell>
          <cell r="J23">
            <v>12.6</v>
          </cell>
          <cell r="L23" t="str">
            <v>Ready-Mix Price</v>
          </cell>
          <cell r="M23">
            <v>12.6</v>
          </cell>
          <cell r="O23">
            <v>146.5</v>
          </cell>
          <cell r="P23">
            <v>133.9</v>
          </cell>
          <cell r="Q23">
            <v>12.6</v>
          </cell>
        </row>
        <row r="24">
          <cell r="C24" t="str">
            <v>Ready-Mix Volume</v>
          </cell>
          <cell r="D24">
            <v>2.6</v>
          </cell>
          <cell r="F24">
            <v>8</v>
          </cell>
          <cell r="G24">
            <v>7</v>
          </cell>
          <cell r="I24" t="e">
            <v>#NAME?</v>
          </cell>
          <cell r="J24">
            <v>4.5</v>
          </cell>
          <cell r="L24" t="str">
            <v>Ready-Mix Volume</v>
          </cell>
          <cell r="M24">
            <v>2.6</v>
          </cell>
          <cell r="O24">
            <v>149.1</v>
          </cell>
          <cell r="P24">
            <v>146.5</v>
          </cell>
          <cell r="Q24">
            <v>2.6</v>
          </cell>
        </row>
        <row r="25">
          <cell r="C25" t="str">
            <v>COGS</v>
          </cell>
          <cell r="D25">
            <v>15</v>
          </cell>
          <cell r="F25">
            <v>5</v>
          </cell>
          <cell r="G25">
            <v>8</v>
          </cell>
          <cell r="I25" t="e">
            <v>#NAME?</v>
          </cell>
          <cell r="J25">
            <v>2.6</v>
          </cell>
          <cell r="L25" t="str">
            <v>COGS</v>
          </cell>
          <cell r="M25">
            <v>15</v>
          </cell>
          <cell r="O25">
            <v>164.1</v>
          </cell>
          <cell r="P25">
            <v>149.1</v>
          </cell>
          <cell r="Q25">
            <v>15</v>
          </cell>
        </row>
        <row r="26">
          <cell r="C26" t="str">
            <v>SG&amp;A and Other Income</v>
          </cell>
          <cell r="D26">
            <v>-11.700000000000001</v>
          </cell>
          <cell r="F26">
            <v>10</v>
          </cell>
          <cell r="G26">
            <v>9</v>
          </cell>
          <cell r="I26" t="e">
            <v>#NAME?</v>
          </cell>
          <cell r="J26">
            <v>0</v>
          </cell>
          <cell r="L26" t="str">
            <v>SG&amp;A and Other Income</v>
          </cell>
          <cell r="M26">
            <v>-11.700000000000001</v>
          </cell>
          <cell r="O26">
            <v>152.4</v>
          </cell>
          <cell r="P26">
            <v>152.4</v>
          </cell>
          <cell r="Q26">
            <v>11.700000000000001</v>
          </cell>
        </row>
        <row r="27">
          <cell r="C27" t="str">
            <v>FY 2014 EBITDA</v>
          </cell>
          <cell r="D27">
            <v>0</v>
          </cell>
          <cell r="F27">
            <v>9</v>
          </cell>
          <cell r="G27">
            <v>10</v>
          </cell>
          <cell r="I27" t="e">
            <v>#NAME?</v>
          </cell>
          <cell r="J27">
            <v>-11.700000000000001</v>
          </cell>
          <cell r="L27" t="str">
            <v>FY 2014 EBITDA</v>
          </cell>
          <cell r="M27">
            <v>0</v>
          </cell>
          <cell r="O27">
            <v>152.4</v>
          </cell>
          <cell r="P27">
            <v>152.4</v>
          </cell>
          <cell r="Q27">
            <v>0</v>
          </cell>
        </row>
        <row r="28">
          <cell r="C28" t="str">
            <v>Bar 10</v>
          </cell>
          <cell r="F28">
            <v>9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152.4</v>
          </cell>
          <cell r="P28">
            <v>0</v>
          </cell>
          <cell r="Q28">
            <v>152.4</v>
          </cell>
        </row>
        <row r="33">
          <cell r="B33" t="str">
            <v>Bridge Graph</v>
          </cell>
        </row>
      </sheetData>
      <sheetData sheetId="24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11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2014 EBITDA</v>
          </cell>
          <cell r="D18">
            <v>152.4</v>
          </cell>
          <cell r="F18">
            <v>1</v>
          </cell>
          <cell r="G18">
            <v>1</v>
          </cell>
          <cell r="I18" t="e">
            <v>#NAME?</v>
          </cell>
          <cell r="J18">
            <v>152.4</v>
          </cell>
          <cell r="L18" t="str">
            <v>FY 2014 EBITDA</v>
          </cell>
          <cell r="M18">
            <v>152.4</v>
          </cell>
          <cell r="O18">
            <v>152.4</v>
          </cell>
          <cell r="Q18">
            <v>152.4</v>
          </cell>
        </row>
        <row r="19">
          <cell r="C19" t="str">
            <v>Cement Price</v>
          </cell>
          <cell r="D19">
            <v>127.3</v>
          </cell>
          <cell r="F19">
            <v>2</v>
          </cell>
          <cell r="G19">
            <v>2</v>
          </cell>
          <cell r="I19" t="e">
            <v>#NAME?</v>
          </cell>
          <cell r="J19">
            <v>127.3</v>
          </cell>
          <cell r="L19" t="str">
            <v>Cement Price</v>
          </cell>
          <cell r="M19">
            <v>127.3</v>
          </cell>
          <cell r="O19">
            <v>279.7</v>
          </cell>
          <cell r="P19">
            <v>152.4</v>
          </cell>
          <cell r="Q19">
            <v>127.3</v>
          </cell>
        </row>
        <row r="20">
          <cell r="C20" t="str">
            <v>Cement Volume</v>
          </cell>
          <cell r="D20">
            <v>63.7</v>
          </cell>
          <cell r="F20">
            <v>3</v>
          </cell>
          <cell r="G20">
            <v>3</v>
          </cell>
          <cell r="I20" t="e">
            <v>#NAME?</v>
          </cell>
          <cell r="J20">
            <v>63.7</v>
          </cell>
          <cell r="L20" t="str">
            <v>Cement Volume</v>
          </cell>
          <cell r="M20">
            <v>63.7</v>
          </cell>
          <cell r="O20">
            <v>343.4</v>
          </cell>
          <cell r="P20">
            <v>279.7</v>
          </cell>
          <cell r="Q20">
            <v>63.7</v>
          </cell>
        </row>
        <row r="21">
          <cell r="C21" t="str">
            <v>Aggregates Price</v>
          </cell>
          <cell r="D21">
            <v>10.1</v>
          </cell>
          <cell r="F21">
            <v>5</v>
          </cell>
          <cell r="G21">
            <v>4</v>
          </cell>
          <cell r="I21" t="e">
            <v>#NAME?</v>
          </cell>
          <cell r="J21">
            <v>58.4</v>
          </cell>
          <cell r="L21" t="str">
            <v>Aggregates Price</v>
          </cell>
          <cell r="M21">
            <v>10.1</v>
          </cell>
          <cell r="O21">
            <v>353.5</v>
          </cell>
          <cell r="P21">
            <v>343.4</v>
          </cell>
          <cell r="Q21">
            <v>10.1</v>
          </cell>
        </row>
        <row r="22">
          <cell r="C22" t="str">
            <v>Aggregates Volume</v>
          </cell>
          <cell r="D22">
            <v>8</v>
          </cell>
          <cell r="F22">
            <v>6</v>
          </cell>
          <cell r="G22">
            <v>5</v>
          </cell>
          <cell r="I22" t="e">
            <v>#NAME?</v>
          </cell>
          <cell r="J22">
            <v>10.1</v>
          </cell>
          <cell r="L22" t="str">
            <v>Aggregates Volume</v>
          </cell>
          <cell r="M22">
            <v>8</v>
          </cell>
          <cell r="O22">
            <v>361.5</v>
          </cell>
          <cell r="P22">
            <v>353.5</v>
          </cell>
          <cell r="Q22">
            <v>8</v>
          </cell>
        </row>
        <row r="23">
          <cell r="C23" t="str">
            <v>Ready-Mix Price</v>
          </cell>
          <cell r="D23">
            <v>58.4</v>
          </cell>
          <cell r="F23">
            <v>4</v>
          </cell>
          <cell r="G23">
            <v>6</v>
          </cell>
          <cell r="I23" t="e">
            <v>#NAME?</v>
          </cell>
          <cell r="J23">
            <v>8</v>
          </cell>
          <cell r="L23" t="str">
            <v>Ready-Mix Price</v>
          </cell>
          <cell r="M23">
            <v>58.4</v>
          </cell>
          <cell r="O23">
            <v>419.9</v>
          </cell>
          <cell r="P23">
            <v>361.5</v>
          </cell>
          <cell r="Q23">
            <v>58.4</v>
          </cell>
        </row>
        <row r="24">
          <cell r="C24" t="str">
            <v>Ready-Mix Volume</v>
          </cell>
          <cell r="D24">
            <v>6.1</v>
          </cell>
          <cell r="F24">
            <v>8</v>
          </cell>
          <cell r="G24">
            <v>7</v>
          </cell>
          <cell r="I24" t="str">
            <v>End</v>
          </cell>
          <cell r="J24">
            <v>0</v>
          </cell>
          <cell r="L24" t="str">
            <v>Ready-Mix Volume</v>
          </cell>
          <cell r="M24">
            <v>6.1</v>
          </cell>
          <cell r="O24">
            <v>426</v>
          </cell>
          <cell r="P24">
            <v>419.9</v>
          </cell>
          <cell r="Q24">
            <v>6.1</v>
          </cell>
        </row>
        <row r="25">
          <cell r="C25" t="str">
            <v>COGS</v>
          </cell>
          <cell r="D25">
            <v>6.1000000000000014</v>
          </cell>
          <cell r="F25">
            <v>8</v>
          </cell>
          <cell r="G25">
            <v>8</v>
          </cell>
          <cell r="I25" t="e">
            <v>#NAME?</v>
          </cell>
          <cell r="J25">
            <v>6.1</v>
          </cell>
          <cell r="L25" t="str">
            <v>COGS</v>
          </cell>
          <cell r="M25">
            <v>6.1000000000000014</v>
          </cell>
          <cell r="O25">
            <v>432.1</v>
          </cell>
          <cell r="P25">
            <v>426</v>
          </cell>
          <cell r="Q25">
            <v>6.1000000000000014</v>
          </cell>
        </row>
        <row r="26">
          <cell r="C26" t="str">
            <v>SG&amp;A</v>
          </cell>
          <cell r="D26">
            <v>-14.100000000000001</v>
          </cell>
          <cell r="F26">
            <v>10</v>
          </cell>
          <cell r="G26">
            <v>9</v>
          </cell>
          <cell r="I26" t="e">
            <v>#NAME?</v>
          </cell>
          <cell r="J26">
            <v>0</v>
          </cell>
          <cell r="L26" t="str">
            <v>SG&amp;A</v>
          </cell>
          <cell r="M26">
            <v>-14.100000000000001</v>
          </cell>
          <cell r="O26">
            <v>418</v>
          </cell>
          <cell r="P26">
            <v>418</v>
          </cell>
          <cell r="Q26">
            <v>14.100000000000001</v>
          </cell>
        </row>
        <row r="27">
          <cell r="C27" t="str">
            <v>FY 2018 EBITDA</v>
          </cell>
          <cell r="D27">
            <v>0</v>
          </cell>
          <cell r="F27">
            <v>9</v>
          </cell>
          <cell r="G27">
            <v>10</v>
          </cell>
          <cell r="I27" t="e">
            <v>#NAME?</v>
          </cell>
          <cell r="J27">
            <v>-14.100000000000001</v>
          </cell>
          <cell r="L27" t="str">
            <v>FY 2018 EBITDA</v>
          </cell>
          <cell r="M27">
            <v>0</v>
          </cell>
          <cell r="O27">
            <v>418</v>
          </cell>
          <cell r="P27">
            <v>418</v>
          </cell>
          <cell r="Q27">
            <v>0</v>
          </cell>
        </row>
        <row r="28">
          <cell r="C28" t="str">
            <v>Bar 10</v>
          </cell>
          <cell r="F28">
            <v>9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418</v>
          </cell>
          <cell r="P28">
            <v>0</v>
          </cell>
          <cell r="Q28">
            <v>418</v>
          </cell>
        </row>
        <row r="33">
          <cell r="B33" t="str">
            <v>Bridge Graph</v>
          </cell>
        </row>
      </sheetData>
      <sheetData sheetId="25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8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  <cell r="U16" t="str">
            <v>Hardcoded from Bridge PDF sent by Ken</v>
          </cell>
        </row>
        <row r="18">
          <cell r="C18" t="str">
            <v>FY 2013 EBITDA</v>
          </cell>
          <cell r="D18">
            <v>70.2</v>
          </cell>
          <cell r="F18">
            <v>4</v>
          </cell>
          <cell r="G18">
            <v>1</v>
          </cell>
          <cell r="I18" t="e">
            <v>#NAME?</v>
          </cell>
          <cell r="J18">
            <v>332.7</v>
          </cell>
          <cell r="L18" t="str">
            <v>FY 2013 EBITDA</v>
          </cell>
          <cell r="M18">
            <v>70.2</v>
          </cell>
          <cell r="O18">
            <v>70.2</v>
          </cell>
          <cell r="Q18">
            <v>70.2</v>
          </cell>
        </row>
        <row r="19">
          <cell r="C19" t="str">
            <v>Price</v>
          </cell>
          <cell r="D19">
            <v>179.29999999999998</v>
          </cell>
          <cell r="F19">
            <v>2</v>
          </cell>
          <cell r="G19">
            <v>2</v>
          </cell>
          <cell r="I19" t="e">
            <v>#NAME?</v>
          </cell>
          <cell r="J19">
            <v>179.29999999999998</v>
          </cell>
          <cell r="L19" t="str">
            <v>Price</v>
          </cell>
          <cell r="M19">
            <v>179.29999999999998</v>
          </cell>
          <cell r="O19">
            <v>249.5</v>
          </cell>
          <cell r="P19">
            <v>70.2</v>
          </cell>
          <cell r="Q19">
            <v>179.29999999999998</v>
          </cell>
          <cell r="U19" t="str">
            <v>FY2013 EBITDA</v>
          </cell>
          <cell r="V19" t="str">
            <v>Price</v>
          </cell>
          <cell r="W19" t="str">
            <v>Volume</v>
          </cell>
          <cell r="X19" t="str">
            <v>Cost</v>
          </cell>
          <cell r="Y19" t="str">
            <v>SG&amp;A</v>
          </cell>
          <cell r="Z19" t="str">
            <v>OI</v>
          </cell>
          <cell r="AA19" t="str">
            <v>FY2014 EBITDA</v>
          </cell>
        </row>
        <row r="20">
          <cell r="C20" t="str">
            <v>Volume</v>
          </cell>
          <cell r="D20">
            <v>105.6</v>
          </cell>
          <cell r="F20">
            <v>3</v>
          </cell>
          <cell r="G20">
            <v>3</v>
          </cell>
          <cell r="I20" t="e">
            <v>#NAME?</v>
          </cell>
          <cell r="J20">
            <v>105.6</v>
          </cell>
          <cell r="L20" t="str">
            <v>Volume</v>
          </cell>
          <cell r="M20">
            <v>105.6</v>
          </cell>
          <cell r="O20">
            <v>355.1</v>
          </cell>
          <cell r="P20">
            <v>249.5</v>
          </cell>
          <cell r="Q20">
            <v>105.6</v>
          </cell>
          <cell r="T20" t="str">
            <v>TX Cement</v>
          </cell>
          <cell r="U20">
            <v>81.2</v>
          </cell>
          <cell r="V20">
            <v>16.3</v>
          </cell>
          <cell r="W20">
            <v>22</v>
          </cell>
          <cell r="X20">
            <v>24.200000000000003</v>
          </cell>
          <cell r="Y20">
            <v>-1.6</v>
          </cell>
          <cell r="Z20">
            <v>-1.5</v>
          </cell>
          <cell r="AA20">
            <v>140.6</v>
          </cell>
          <cell r="AC20" t="str">
            <v>Add 0.7</v>
          </cell>
        </row>
        <row r="21">
          <cell r="C21" t="str">
            <v>COGS</v>
          </cell>
          <cell r="D21">
            <v>5.4000000000000057</v>
          </cell>
          <cell r="F21">
            <v>5</v>
          </cell>
          <cell r="G21">
            <v>4</v>
          </cell>
          <cell r="I21" t="e">
            <v>#NAME?</v>
          </cell>
          <cell r="J21">
            <v>70.2</v>
          </cell>
          <cell r="L21" t="str">
            <v>COGS</v>
          </cell>
          <cell r="M21">
            <v>5.4000000000000057</v>
          </cell>
          <cell r="O21">
            <v>360.5</v>
          </cell>
          <cell r="P21">
            <v>355.1</v>
          </cell>
          <cell r="Q21">
            <v>5.4000000000000057</v>
          </cell>
          <cell r="T21" t="str">
            <v>Aggregates</v>
          </cell>
          <cell r="U21">
            <v>28.4</v>
          </cell>
          <cell r="V21">
            <v>18</v>
          </cell>
          <cell r="W21">
            <v>4.5</v>
          </cell>
          <cell r="X21">
            <v>-11.4</v>
          </cell>
          <cell r="Y21">
            <v>-1</v>
          </cell>
          <cell r="Z21">
            <v>-1.2</v>
          </cell>
          <cell r="AA21">
            <v>37.299999999999997</v>
          </cell>
        </row>
        <row r="22">
          <cell r="C22" t="str">
            <v>SG&amp;A &amp; Oher Income</v>
          </cell>
          <cell r="D22">
            <v>-27.8</v>
          </cell>
          <cell r="F22">
            <v>7</v>
          </cell>
          <cell r="G22">
            <v>5</v>
          </cell>
          <cell r="I22" t="e">
            <v>#NAME?</v>
          </cell>
          <cell r="J22">
            <v>5.4000000000000057</v>
          </cell>
          <cell r="L22" t="str">
            <v>SG&amp;A &amp; Oher Income</v>
          </cell>
          <cell r="M22">
            <v>-27.8</v>
          </cell>
          <cell r="O22">
            <v>332.7</v>
          </cell>
          <cell r="P22">
            <v>332.7</v>
          </cell>
          <cell r="Q22">
            <v>27.8</v>
          </cell>
          <cell r="T22" t="str">
            <v>Ready Mix</v>
          </cell>
          <cell r="U22">
            <v>-0.6</v>
          </cell>
          <cell r="V22">
            <v>12.6</v>
          </cell>
          <cell r="W22">
            <v>2.8</v>
          </cell>
          <cell r="X22">
            <v>7.6</v>
          </cell>
          <cell r="Y22">
            <v>-4.4000000000000004</v>
          </cell>
          <cell r="Z22">
            <v>-2</v>
          </cell>
          <cell r="AA22">
            <v>16</v>
          </cell>
        </row>
        <row r="23">
          <cell r="C23" t="str">
            <v>FY 2018 EBITDA</v>
          </cell>
          <cell r="D23">
            <v>0</v>
          </cell>
          <cell r="F23">
            <v>6</v>
          </cell>
          <cell r="G23">
            <v>6</v>
          </cell>
          <cell r="I23" t="e">
            <v>#NAME?</v>
          </cell>
          <cell r="J23">
            <v>0</v>
          </cell>
          <cell r="L23" t="str">
            <v>FY 2018 EBITDA</v>
          </cell>
          <cell r="M23">
            <v>0</v>
          </cell>
          <cell r="O23">
            <v>332.7</v>
          </cell>
          <cell r="P23">
            <v>332.7</v>
          </cell>
          <cell r="Q23">
            <v>0</v>
          </cell>
          <cell r="T23" t="str">
            <v>Corporate</v>
          </cell>
          <cell r="U23">
            <v>-38.799999999999997</v>
          </cell>
          <cell r="V23" t="str">
            <v>-</v>
          </cell>
          <cell r="W23" t="str">
            <v>-</v>
          </cell>
          <cell r="X23" t="str">
            <v>-</v>
          </cell>
          <cell r="Y23">
            <v>-2.4</v>
          </cell>
          <cell r="Z23" t="str">
            <v>-</v>
          </cell>
          <cell r="AA23">
            <v>-41.199999999999996</v>
          </cell>
        </row>
        <row r="24">
          <cell r="D24">
            <v>332.7</v>
          </cell>
          <cell r="F24">
            <v>1</v>
          </cell>
          <cell r="G24">
            <v>7</v>
          </cell>
          <cell r="I24" t="e">
            <v>#NAME?</v>
          </cell>
          <cell r="J24">
            <v>-27.8</v>
          </cell>
          <cell r="L24">
            <v>0</v>
          </cell>
          <cell r="M24">
            <v>332.7</v>
          </cell>
          <cell r="O24">
            <v>665.4</v>
          </cell>
          <cell r="P24">
            <v>332.7</v>
          </cell>
          <cell r="Q24">
            <v>332.7</v>
          </cell>
          <cell r="U24">
            <v>70.2</v>
          </cell>
        </row>
        <row r="25">
          <cell r="F25">
            <v>6</v>
          </cell>
          <cell r="G25">
            <v>8</v>
          </cell>
          <cell r="I25" t="str">
            <v>End</v>
          </cell>
          <cell r="J25">
            <v>0</v>
          </cell>
          <cell r="L25" t="str">
            <v>End</v>
          </cell>
          <cell r="M25">
            <v>0</v>
          </cell>
          <cell r="O25">
            <v>665.4</v>
          </cell>
          <cell r="P25">
            <v>0</v>
          </cell>
          <cell r="Q25">
            <v>665.4</v>
          </cell>
        </row>
        <row r="26">
          <cell r="F26">
            <v>6</v>
          </cell>
          <cell r="G26">
            <v>9</v>
          </cell>
          <cell r="I26" t="str">
            <v>End</v>
          </cell>
          <cell r="J26">
            <v>0</v>
          </cell>
          <cell r="L26" t="str">
            <v>End</v>
          </cell>
          <cell r="M26">
            <v>0</v>
          </cell>
          <cell r="O26">
            <v>665.4</v>
          </cell>
          <cell r="P26">
            <v>0</v>
          </cell>
          <cell r="Q26">
            <v>665.4</v>
          </cell>
          <cell r="U26" t="str">
            <v>FY2014 EBITDA</v>
          </cell>
          <cell r="V26" t="str">
            <v>Price</v>
          </cell>
          <cell r="W26" t="str">
            <v>Volume</v>
          </cell>
          <cell r="X26" t="str">
            <v>Cost</v>
          </cell>
          <cell r="Y26" t="str">
            <v>SG&amp;A</v>
          </cell>
          <cell r="Z26" t="str">
            <v>OI</v>
          </cell>
          <cell r="AA26" t="str">
            <v>FY2018 EBITDA</v>
          </cell>
        </row>
        <row r="27">
          <cell r="F27">
            <v>6</v>
          </cell>
          <cell r="G27">
            <v>10</v>
          </cell>
          <cell r="I27" t="str">
            <v>End</v>
          </cell>
          <cell r="J27">
            <v>0</v>
          </cell>
          <cell r="L27" t="str">
            <v>End</v>
          </cell>
          <cell r="M27">
            <v>0</v>
          </cell>
          <cell r="O27">
            <v>665.4</v>
          </cell>
          <cell r="P27">
            <v>0</v>
          </cell>
          <cell r="Q27">
            <v>665.4</v>
          </cell>
          <cell r="T27" t="str">
            <v>TX Cement</v>
          </cell>
          <cell r="U27">
            <v>140.6</v>
          </cell>
          <cell r="V27">
            <v>63.9</v>
          </cell>
          <cell r="W27">
            <v>62.2</v>
          </cell>
          <cell r="X27">
            <v>0.8</v>
          </cell>
          <cell r="Y27">
            <v>-1.1000000000000001</v>
          </cell>
          <cell r="Z27" t="str">
            <v>-</v>
          </cell>
          <cell r="AA27">
            <v>266.39999999999998</v>
          </cell>
        </row>
        <row r="28">
          <cell r="C28" t="str">
            <v>Bar 10</v>
          </cell>
          <cell r="F28">
            <v>6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665.4</v>
          </cell>
          <cell r="P28">
            <v>0</v>
          </cell>
          <cell r="Q28">
            <v>665.4</v>
          </cell>
          <cell r="T28" t="str">
            <v>Aggregates</v>
          </cell>
          <cell r="U28">
            <v>37.299999999999997</v>
          </cell>
          <cell r="V28">
            <v>10.1</v>
          </cell>
          <cell r="W28">
            <v>8</v>
          </cell>
          <cell r="X28">
            <v>12.1</v>
          </cell>
          <cell r="Y28">
            <v>-1.7</v>
          </cell>
          <cell r="Z28" t="str">
            <v>-</v>
          </cell>
          <cell r="AA28">
            <v>65.8</v>
          </cell>
        </row>
        <row r="29">
          <cell r="T29" t="str">
            <v>Ready Mix</v>
          </cell>
          <cell r="U29">
            <v>16</v>
          </cell>
          <cell r="V29">
            <v>58.4</v>
          </cell>
          <cell r="W29">
            <v>6.1</v>
          </cell>
          <cell r="X29">
            <v>-27.9</v>
          </cell>
          <cell r="Y29">
            <v>-1.6</v>
          </cell>
          <cell r="Z29" t="str">
            <v>-</v>
          </cell>
          <cell r="AA29">
            <v>51</v>
          </cell>
        </row>
        <row r="30">
          <cell r="T30" t="str">
            <v>Corporate</v>
          </cell>
          <cell r="U30">
            <v>-41.2</v>
          </cell>
          <cell r="V30" t="str">
            <v>-</v>
          </cell>
          <cell r="W30" t="str">
            <v>-</v>
          </cell>
          <cell r="X30" t="str">
            <v>-</v>
          </cell>
          <cell r="Y30">
            <v>-9.3000000000000007</v>
          </cell>
          <cell r="Z30" t="str">
            <v>-</v>
          </cell>
          <cell r="AA30">
            <v>-50.5</v>
          </cell>
        </row>
        <row r="31">
          <cell r="AA31">
            <v>332.7</v>
          </cell>
        </row>
        <row r="33">
          <cell r="B33" t="str">
            <v>Bridge Graph</v>
          </cell>
        </row>
      </sheetData>
      <sheetData sheetId="26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7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2013 EBITDA</v>
          </cell>
          <cell r="D18">
            <v>-4.0999999999999996</v>
          </cell>
          <cell r="F18">
            <v>6</v>
          </cell>
          <cell r="G18">
            <v>1</v>
          </cell>
          <cell r="I18" t="e">
            <v>#NAME?</v>
          </cell>
          <cell r="J18">
            <v>66.400000000000006</v>
          </cell>
          <cell r="L18" t="str">
            <v>FY 2013 EBITDA</v>
          </cell>
          <cell r="M18">
            <v>0</v>
          </cell>
          <cell r="O18">
            <v>0</v>
          </cell>
          <cell r="Q18">
            <v>-4.0999999999999996</v>
          </cell>
        </row>
        <row r="19">
          <cell r="C19" t="str">
            <v>Price</v>
          </cell>
          <cell r="D19">
            <v>66.400000000000006</v>
          </cell>
          <cell r="F19">
            <v>1</v>
          </cell>
          <cell r="G19">
            <v>2</v>
          </cell>
          <cell r="I19" t="e">
            <v>#NAME?</v>
          </cell>
          <cell r="J19">
            <v>15.400000000000002</v>
          </cell>
          <cell r="L19" t="str">
            <v>Price</v>
          </cell>
          <cell r="M19">
            <v>66.400000000000006</v>
          </cell>
          <cell r="O19">
            <v>66.400000000000006</v>
          </cell>
          <cell r="P19">
            <v>0</v>
          </cell>
          <cell r="Q19">
            <v>66.400000000000006</v>
          </cell>
        </row>
        <row r="20">
          <cell r="C20" t="str">
            <v>Volume</v>
          </cell>
          <cell r="D20">
            <v>1.9</v>
          </cell>
          <cell r="F20">
            <v>4</v>
          </cell>
          <cell r="G20">
            <v>3</v>
          </cell>
          <cell r="I20" t="e">
            <v>#NAME?</v>
          </cell>
          <cell r="J20">
            <v>2.4</v>
          </cell>
          <cell r="L20" t="str">
            <v>Volume</v>
          </cell>
          <cell r="M20">
            <v>1.9</v>
          </cell>
          <cell r="O20">
            <v>68.300000000000011</v>
          </cell>
          <cell r="P20">
            <v>66.400000000000006</v>
          </cell>
          <cell r="Q20">
            <v>1.9</v>
          </cell>
        </row>
        <row r="21">
          <cell r="C21" t="str">
            <v>COGS</v>
          </cell>
          <cell r="D21">
            <v>15.400000000000002</v>
          </cell>
          <cell r="F21">
            <v>2</v>
          </cell>
          <cell r="G21">
            <v>4</v>
          </cell>
          <cell r="I21" t="e">
            <v>#NAME?</v>
          </cell>
          <cell r="J21">
            <v>1.9</v>
          </cell>
          <cell r="L21" t="str">
            <v>COGS</v>
          </cell>
          <cell r="M21">
            <v>15.400000000000002</v>
          </cell>
          <cell r="O21">
            <v>83.700000000000017</v>
          </cell>
          <cell r="P21">
            <v>68.300000000000011</v>
          </cell>
          <cell r="Q21">
            <v>15.400000000000002</v>
          </cell>
        </row>
        <row r="22">
          <cell r="C22" t="str">
            <v>SG&amp;A &amp; Oher Income</v>
          </cell>
          <cell r="D22">
            <v>2.4</v>
          </cell>
          <cell r="F22">
            <v>3</v>
          </cell>
          <cell r="G22">
            <v>5</v>
          </cell>
          <cell r="I22" t="e">
            <v>#NAME?</v>
          </cell>
          <cell r="J22">
            <v>0</v>
          </cell>
          <cell r="L22" t="str">
            <v>SG&amp;A &amp; Oher Income</v>
          </cell>
          <cell r="M22">
            <v>2.4</v>
          </cell>
          <cell r="O22">
            <v>86.100000000000023</v>
          </cell>
          <cell r="P22">
            <v>83.700000000000017</v>
          </cell>
          <cell r="Q22">
            <v>2.4</v>
          </cell>
        </row>
        <row r="23">
          <cell r="C23" t="str">
            <v>FY 2018 EBITDA</v>
          </cell>
          <cell r="D23">
            <v>0</v>
          </cell>
          <cell r="F23">
            <v>5</v>
          </cell>
          <cell r="G23">
            <v>6</v>
          </cell>
          <cell r="I23" t="e">
            <v>#NAME?</v>
          </cell>
          <cell r="J23">
            <v>-4.0999999999999996</v>
          </cell>
          <cell r="L23" t="str">
            <v>FY 2018 EBITDA</v>
          </cell>
          <cell r="M23">
            <v>0</v>
          </cell>
          <cell r="O23">
            <v>86.100000000000023</v>
          </cell>
          <cell r="P23">
            <v>86.100000000000023</v>
          </cell>
          <cell r="Q23">
            <v>0</v>
          </cell>
        </row>
        <row r="24">
          <cell r="F24">
            <v>5</v>
          </cell>
          <cell r="G24">
            <v>7</v>
          </cell>
          <cell r="I24" t="str">
            <v>End</v>
          </cell>
          <cell r="J24">
            <v>0</v>
          </cell>
          <cell r="L24" t="str">
            <v>End</v>
          </cell>
          <cell r="M24">
            <v>0</v>
          </cell>
          <cell r="O24">
            <v>86.100000000000023</v>
          </cell>
          <cell r="P24">
            <v>0</v>
          </cell>
          <cell r="Q24">
            <v>86.100000000000023</v>
          </cell>
        </row>
        <row r="25">
          <cell r="F25">
            <v>5</v>
          </cell>
          <cell r="G25">
            <v>8</v>
          </cell>
          <cell r="I25" t="str">
            <v>End</v>
          </cell>
          <cell r="J25">
            <v>0</v>
          </cell>
          <cell r="L25" t="str">
            <v>End</v>
          </cell>
          <cell r="M25">
            <v>0</v>
          </cell>
          <cell r="O25">
            <v>86.100000000000023</v>
          </cell>
          <cell r="P25">
            <v>0</v>
          </cell>
          <cell r="Q25">
            <v>86.100000000000023</v>
          </cell>
        </row>
        <row r="26">
          <cell r="F26">
            <v>5</v>
          </cell>
          <cell r="G26">
            <v>9</v>
          </cell>
          <cell r="I26" t="str">
            <v>End</v>
          </cell>
          <cell r="J26">
            <v>0</v>
          </cell>
          <cell r="L26" t="str">
            <v>End</v>
          </cell>
          <cell r="M26">
            <v>0</v>
          </cell>
          <cell r="O26">
            <v>86.100000000000023</v>
          </cell>
          <cell r="P26">
            <v>0</v>
          </cell>
          <cell r="Q26">
            <v>86.100000000000023</v>
          </cell>
        </row>
        <row r="27">
          <cell r="F27">
            <v>5</v>
          </cell>
          <cell r="G27">
            <v>10</v>
          </cell>
          <cell r="I27" t="str">
            <v>End</v>
          </cell>
          <cell r="J27">
            <v>0</v>
          </cell>
          <cell r="L27" t="str">
            <v>End</v>
          </cell>
          <cell r="M27">
            <v>0</v>
          </cell>
          <cell r="O27">
            <v>86.100000000000023</v>
          </cell>
          <cell r="P27">
            <v>0</v>
          </cell>
          <cell r="Q27">
            <v>86.100000000000023</v>
          </cell>
        </row>
        <row r="28">
          <cell r="C28" t="str">
            <v>Bar 10</v>
          </cell>
          <cell r="F28">
            <v>5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86.100000000000023</v>
          </cell>
          <cell r="P28">
            <v>0</v>
          </cell>
          <cell r="Q28">
            <v>86.100000000000023</v>
          </cell>
        </row>
        <row r="33">
          <cell r="B33" t="str">
            <v>Bridge Graph</v>
          </cell>
        </row>
      </sheetData>
      <sheetData sheetId="27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7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2014 EBITDA</v>
          </cell>
          <cell r="D18">
            <v>-0.3</v>
          </cell>
          <cell r="F18">
            <v>5</v>
          </cell>
          <cell r="G18">
            <v>1</v>
          </cell>
          <cell r="I18" t="e">
            <v>#NAME?</v>
          </cell>
          <cell r="J18">
            <v>63.1</v>
          </cell>
          <cell r="L18" t="str">
            <v>FY 2014 EBITDA</v>
          </cell>
          <cell r="M18">
            <v>-0.3</v>
          </cell>
          <cell r="O18">
            <v>-0.3</v>
          </cell>
          <cell r="Q18">
            <v>-0.3</v>
          </cell>
        </row>
        <row r="19">
          <cell r="C19" t="str">
            <v>Price</v>
          </cell>
          <cell r="D19">
            <v>63.1</v>
          </cell>
          <cell r="F19">
            <v>1</v>
          </cell>
          <cell r="G19">
            <v>2</v>
          </cell>
          <cell r="I19" t="e">
            <v>#NAME?</v>
          </cell>
          <cell r="J19">
            <v>21.1</v>
          </cell>
          <cell r="L19" t="str">
            <v>Price</v>
          </cell>
          <cell r="M19">
            <v>63.1</v>
          </cell>
          <cell r="O19">
            <v>62.800000000000004</v>
          </cell>
          <cell r="P19">
            <v>-0.3</v>
          </cell>
          <cell r="Q19">
            <v>63.1</v>
          </cell>
        </row>
        <row r="20">
          <cell r="C20" t="str">
            <v>Volume</v>
          </cell>
          <cell r="D20">
            <v>1.5</v>
          </cell>
          <cell r="F20">
            <v>3</v>
          </cell>
          <cell r="G20">
            <v>3</v>
          </cell>
          <cell r="I20" t="e">
            <v>#NAME?</v>
          </cell>
          <cell r="J20">
            <v>1.5</v>
          </cell>
          <cell r="L20" t="str">
            <v>Volume</v>
          </cell>
          <cell r="M20">
            <v>1.5</v>
          </cell>
          <cell r="O20">
            <v>64.300000000000011</v>
          </cell>
          <cell r="P20">
            <v>62.800000000000004</v>
          </cell>
          <cell r="Q20">
            <v>1.5</v>
          </cell>
        </row>
        <row r="21">
          <cell r="C21" t="str">
            <v>COGS</v>
          </cell>
          <cell r="D21">
            <v>21.1</v>
          </cell>
          <cell r="F21">
            <v>2</v>
          </cell>
          <cell r="G21">
            <v>4</v>
          </cell>
          <cell r="I21" t="e">
            <v>#NAME?</v>
          </cell>
          <cell r="J21">
            <v>0</v>
          </cell>
          <cell r="L21" t="str">
            <v>COGS</v>
          </cell>
          <cell r="M21">
            <v>21.1</v>
          </cell>
          <cell r="O21">
            <v>85.4</v>
          </cell>
          <cell r="P21">
            <v>64.300000000000011</v>
          </cell>
          <cell r="Q21">
            <v>21.1</v>
          </cell>
        </row>
        <row r="22">
          <cell r="C22" t="str">
            <v>SG&amp;A</v>
          </cell>
          <cell r="D22">
            <v>-0.4</v>
          </cell>
          <cell r="F22">
            <v>6</v>
          </cell>
          <cell r="G22">
            <v>5</v>
          </cell>
          <cell r="I22" t="e">
            <v>#NAME?</v>
          </cell>
          <cell r="J22">
            <v>-0.3</v>
          </cell>
          <cell r="L22" t="str">
            <v>SG&amp;A</v>
          </cell>
          <cell r="M22">
            <v>-0.4</v>
          </cell>
          <cell r="O22">
            <v>85</v>
          </cell>
          <cell r="P22">
            <v>85</v>
          </cell>
          <cell r="Q22">
            <v>0.4</v>
          </cell>
        </row>
        <row r="23">
          <cell r="C23" t="str">
            <v>FY 2018 EBITDA</v>
          </cell>
          <cell r="D23">
            <v>0</v>
          </cell>
          <cell r="F23">
            <v>4</v>
          </cell>
          <cell r="G23">
            <v>6</v>
          </cell>
          <cell r="I23" t="e">
            <v>#NAME?</v>
          </cell>
          <cell r="J23">
            <v>-0.4</v>
          </cell>
          <cell r="L23" t="str">
            <v>FY 2018 EBITDA</v>
          </cell>
          <cell r="M23">
            <v>0</v>
          </cell>
          <cell r="O23">
            <v>85</v>
          </cell>
          <cell r="P23">
            <v>85</v>
          </cell>
          <cell r="Q23">
            <v>0</v>
          </cell>
        </row>
        <row r="24">
          <cell r="F24">
            <v>4</v>
          </cell>
          <cell r="G24">
            <v>7</v>
          </cell>
          <cell r="I24" t="str">
            <v>End</v>
          </cell>
          <cell r="J24">
            <v>0</v>
          </cell>
          <cell r="L24" t="str">
            <v>End</v>
          </cell>
          <cell r="M24">
            <v>0</v>
          </cell>
          <cell r="O24">
            <v>85</v>
          </cell>
          <cell r="P24">
            <v>0</v>
          </cell>
          <cell r="Q24">
            <v>85</v>
          </cell>
        </row>
        <row r="25">
          <cell r="F25">
            <v>4</v>
          </cell>
          <cell r="G25">
            <v>8</v>
          </cell>
          <cell r="I25" t="str">
            <v>End</v>
          </cell>
          <cell r="J25">
            <v>0</v>
          </cell>
          <cell r="L25" t="str">
            <v>End</v>
          </cell>
          <cell r="M25">
            <v>0</v>
          </cell>
          <cell r="O25">
            <v>85</v>
          </cell>
          <cell r="P25">
            <v>0</v>
          </cell>
          <cell r="Q25">
            <v>85</v>
          </cell>
        </row>
        <row r="26">
          <cell r="F26">
            <v>4</v>
          </cell>
          <cell r="G26">
            <v>9</v>
          </cell>
          <cell r="I26" t="str">
            <v>End</v>
          </cell>
          <cell r="J26">
            <v>0</v>
          </cell>
          <cell r="L26" t="str">
            <v>End</v>
          </cell>
          <cell r="M26">
            <v>0</v>
          </cell>
          <cell r="O26">
            <v>85</v>
          </cell>
          <cell r="P26">
            <v>0</v>
          </cell>
          <cell r="Q26">
            <v>85</v>
          </cell>
        </row>
        <row r="27">
          <cell r="F27">
            <v>4</v>
          </cell>
          <cell r="G27">
            <v>10</v>
          </cell>
          <cell r="I27" t="str">
            <v>End</v>
          </cell>
          <cell r="J27">
            <v>0</v>
          </cell>
          <cell r="L27" t="str">
            <v>End</v>
          </cell>
          <cell r="M27">
            <v>0</v>
          </cell>
          <cell r="O27">
            <v>85</v>
          </cell>
          <cell r="P27">
            <v>0</v>
          </cell>
          <cell r="Q27">
            <v>85</v>
          </cell>
        </row>
        <row r="28">
          <cell r="C28" t="str">
            <v>Bar 10</v>
          </cell>
          <cell r="F28">
            <v>4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85</v>
          </cell>
          <cell r="P28">
            <v>0</v>
          </cell>
          <cell r="Q28">
            <v>85</v>
          </cell>
        </row>
        <row r="33">
          <cell r="B33" t="str">
            <v>Bridge Graph</v>
          </cell>
        </row>
      </sheetData>
      <sheetData sheetId="28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11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2007 EBITDA</v>
          </cell>
          <cell r="D18">
            <v>167.1</v>
          </cell>
          <cell r="F18">
            <v>1</v>
          </cell>
          <cell r="G18">
            <v>1</v>
          </cell>
          <cell r="I18" t="e">
            <v>#NAME?</v>
          </cell>
          <cell r="J18">
            <v>167.1</v>
          </cell>
          <cell r="L18" t="str">
            <v>FY 2007 EBITDA</v>
          </cell>
          <cell r="M18">
            <v>167.1</v>
          </cell>
          <cell r="O18">
            <v>167.1</v>
          </cell>
          <cell r="Q18">
            <v>167.1</v>
          </cell>
        </row>
        <row r="19">
          <cell r="C19" t="str">
            <v>Cement Price</v>
          </cell>
          <cell r="D19">
            <v>43.7</v>
          </cell>
          <cell r="F19">
            <v>4</v>
          </cell>
          <cell r="G19">
            <v>2</v>
          </cell>
          <cell r="I19" t="e">
            <v>#NAME?</v>
          </cell>
          <cell r="J19">
            <v>108.2</v>
          </cell>
          <cell r="L19" t="str">
            <v>Cement Price</v>
          </cell>
          <cell r="M19">
            <v>43.7</v>
          </cell>
          <cell r="O19">
            <v>210.8</v>
          </cell>
          <cell r="P19">
            <v>167.1</v>
          </cell>
          <cell r="Q19">
            <v>43.7</v>
          </cell>
        </row>
        <row r="20">
          <cell r="C20" t="str">
            <v>Cement Volume</v>
          </cell>
          <cell r="D20">
            <v>93.9</v>
          </cell>
          <cell r="F20">
            <v>3</v>
          </cell>
          <cell r="G20">
            <v>3</v>
          </cell>
          <cell r="I20" t="e">
            <v>#NAME?</v>
          </cell>
          <cell r="J20">
            <v>93.9</v>
          </cell>
          <cell r="L20" t="str">
            <v>Cement Volume</v>
          </cell>
          <cell r="M20">
            <v>93.9</v>
          </cell>
          <cell r="O20">
            <v>304.70000000000005</v>
          </cell>
          <cell r="P20">
            <v>210.8</v>
          </cell>
          <cell r="Q20">
            <v>93.9</v>
          </cell>
        </row>
        <row r="21">
          <cell r="C21" t="str">
            <v>Aggregates Price</v>
          </cell>
          <cell r="D21">
            <v>39.799999999999997</v>
          </cell>
          <cell r="F21">
            <v>5</v>
          </cell>
          <cell r="G21">
            <v>4</v>
          </cell>
          <cell r="I21" t="e">
            <v>#NAME?</v>
          </cell>
          <cell r="J21">
            <v>43.7</v>
          </cell>
          <cell r="L21" t="str">
            <v>Aggregates Price</v>
          </cell>
          <cell r="M21">
            <v>39.799999999999997</v>
          </cell>
          <cell r="O21">
            <v>344.50000000000006</v>
          </cell>
          <cell r="P21">
            <v>304.70000000000005</v>
          </cell>
          <cell r="Q21">
            <v>39.799999999999997</v>
          </cell>
        </row>
        <row r="22">
          <cell r="C22" t="str">
            <v>Aggregates Volume</v>
          </cell>
          <cell r="D22">
            <v>-3.3</v>
          </cell>
          <cell r="F22">
            <v>8</v>
          </cell>
          <cell r="G22">
            <v>5</v>
          </cell>
          <cell r="I22" t="e">
            <v>#NAME?</v>
          </cell>
          <cell r="J22">
            <v>39.799999999999997</v>
          </cell>
          <cell r="L22" t="str">
            <v>Aggregates Volume</v>
          </cell>
          <cell r="M22">
            <v>-3.3</v>
          </cell>
          <cell r="O22">
            <v>341.20000000000005</v>
          </cell>
          <cell r="P22">
            <v>341.20000000000005</v>
          </cell>
          <cell r="Q22">
            <v>3.3</v>
          </cell>
          <cell r="T22" t="str">
            <v>price</v>
          </cell>
          <cell r="U22">
            <v>191.7</v>
          </cell>
        </row>
        <row r="23">
          <cell r="C23" t="str">
            <v>Ready-Mix Price</v>
          </cell>
          <cell r="D23">
            <v>108.2</v>
          </cell>
          <cell r="F23">
            <v>2</v>
          </cell>
          <cell r="G23">
            <v>6</v>
          </cell>
          <cell r="I23" t="e">
            <v>#NAME?</v>
          </cell>
          <cell r="J23">
            <v>7.1</v>
          </cell>
          <cell r="L23" t="str">
            <v>Ready-Mix Price</v>
          </cell>
          <cell r="M23">
            <v>108.2</v>
          </cell>
          <cell r="O23">
            <v>449.40000000000003</v>
          </cell>
          <cell r="P23">
            <v>341.20000000000005</v>
          </cell>
          <cell r="Q23">
            <v>108.2</v>
          </cell>
          <cell r="T23" t="str">
            <v>Volume</v>
          </cell>
          <cell r="U23">
            <v>97.7</v>
          </cell>
        </row>
        <row r="24">
          <cell r="C24" t="str">
            <v>Ready-Mix Volume</v>
          </cell>
          <cell r="D24">
            <v>7.1</v>
          </cell>
          <cell r="F24">
            <v>6</v>
          </cell>
          <cell r="G24">
            <v>7</v>
          </cell>
          <cell r="I24" t="e">
            <v>#NAME?</v>
          </cell>
          <cell r="J24">
            <v>0</v>
          </cell>
          <cell r="L24" t="str">
            <v>Ready-Mix Volume</v>
          </cell>
          <cell r="M24">
            <v>7.1</v>
          </cell>
          <cell r="O24">
            <v>456.50000000000006</v>
          </cell>
          <cell r="P24">
            <v>449.40000000000003</v>
          </cell>
          <cell r="Q24">
            <v>7.1</v>
          </cell>
        </row>
        <row r="25">
          <cell r="C25" t="str">
            <v>COGS</v>
          </cell>
          <cell r="D25">
            <v>-32.400000000000006</v>
          </cell>
          <cell r="F25">
            <v>10</v>
          </cell>
          <cell r="G25">
            <v>8</v>
          </cell>
          <cell r="I25" t="e">
            <v>#NAME?</v>
          </cell>
          <cell r="J25">
            <v>-3.3</v>
          </cell>
          <cell r="L25" t="str">
            <v>COGS</v>
          </cell>
          <cell r="M25">
            <v>-32.400000000000006</v>
          </cell>
          <cell r="O25">
            <v>424.1</v>
          </cell>
          <cell r="P25">
            <v>424.1</v>
          </cell>
          <cell r="Q25">
            <v>32.400000000000006</v>
          </cell>
        </row>
        <row r="26">
          <cell r="C26" t="str">
            <v>SG&amp;A and Other Income</v>
          </cell>
          <cell r="D26">
            <v>-6.1</v>
          </cell>
          <cell r="F26">
            <v>9</v>
          </cell>
          <cell r="G26">
            <v>9</v>
          </cell>
          <cell r="I26" t="e">
            <v>#NAME?</v>
          </cell>
          <cell r="J26">
            <v>-6.1</v>
          </cell>
          <cell r="L26" t="str">
            <v>SG&amp;A and Other Income</v>
          </cell>
          <cell r="M26">
            <v>-6.1</v>
          </cell>
          <cell r="O26">
            <v>418</v>
          </cell>
          <cell r="P26">
            <v>418</v>
          </cell>
          <cell r="Q26">
            <v>6.1</v>
          </cell>
        </row>
        <row r="27">
          <cell r="C27" t="str">
            <v>FY 2018 EBITDA</v>
          </cell>
          <cell r="D27">
            <v>0</v>
          </cell>
          <cell r="F27">
            <v>7</v>
          </cell>
          <cell r="G27">
            <v>10</v>
          </cell>
          <cell r="I27" t="e">
            <v>#NAME?</v>
          </cell>
          <cell r="J27">
            <v>-32.400000000000006</v>
          </cell>
          <cell r="L27" t="str">
            <v>FY 2018 EBITDA</v>
          </cell>
          <cell r="M27">
            <v>0</v>
          </cell>
          <cell r="O27">
            <v>418</v>
          </cell>
          <cell r="P27">
            <v>418</v>
          </cell>
          <cell r="Q27">
            <v>0</v>
          </cell>
        </row>
        <row r="28">
          <cell r="C28" t="str">
            <v>Bar 10</v>
          </cell>
          <cell r="F28">
            <v>7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418</v>
          </cell>
          <cell r="P28">
            <v>0</v>
          </cell>
          <cell r="Q28">
            <v>418</v>
          </cell>
        </row>
        <row r="31">
          <cell r="Z31">
            <v>8073457</v>
          </cell>
        </row>
        <row r="32">
          <cell r="Z32">
            <v>6575056</v>
          </cell>
        </row>
        <row r="33">
          <cell r="B33" t="str">
            <v>Bridge Graph</v>
          </cell>
          <cell r="Z33">
            <v>1739292</v>
          </cell>
        </row>
        <row r="34">
          <cell r="Z34">
            <v>1643806</v>
          </cell>
        </row>
        <row r="35">
          <cell r="Z35">
            <v>18031611</v>
          </cell>
        </row>
        <row r="36">
          <cell r="Z36">
            <v>26600731</v>
          </cell>
          <cell r="AA36">
            <v>67.786148433289299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KI cover"/>
      <sheetName val="PKI stand-alone"/>
      <sheetName val="CMB cover"/>
      <sheetName val="Revenue"/>
      <sheetName val="Gross profit"/>
      <sheetName val="R&amp;D"/>
      <sheetName val="S&amp;M"/>
      <sheetName val="G&amp;A"/>
      <sheetName val="Other exp"/>
      <sheetName val="EBIT"/>
      <sheetName val="CMB IS drivers"/>
      <sheetName val="RP"/>
      <sheetName val="MS"/>
      <sheetName val="RMD"/>
      <sheetName val="CT&amp;BS"/>
      <sheetName val="Other"/>
      <sheetName val="Cut-Perma"/>
      <sheetName val="Synergies"/>
      <sheetName val="IS roll-up"/>
      <sheetName val="CMB stand-alone"/>
      <sheetName val="CMB stand-alone (2)"/>
      <sheetName val="Valuation"/>
      <sheetName val="DCF"/>
      <sheetName val="Valuation summary"/>
      <sheetName val="Merger cons"/>
      <sheetName val="Transaction assumptions"/>
      <sheetName val="Pro forma"/>
      <sheetName val="Output"/>
      <sheetName val="PF valuation"/>
      <sheetName val="Convertible pricing"/>
      <sheetName val="PKI Model"/>
      <sheetName val="Betas"/>
      <sheetName val="WACC analysis"/>
      <sheetName val="Sheet5"/>
      <sheetName val="Sheet6"/>
      <sheetName val="Sheet7"/>
      <sheetName val="Output and IRR"/>
      <sheetName val="inputs"/>
      <sheetName val="Population 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31">
          <cell r="Q31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xC y CxP Vinculados"/>
      <sheetName val="Operac.Vinculados"/>
      <sheetName val="Bonos 2004"/>
      <sheetName val="ANEXO_05"/>
      <sheetName val="Cálculo Detallado"/>
      <sheetName val="PEND. 31-12-2003"/>
      <sheetName val="CARTFISCAL"/>
      <sheetName val="Nov_FX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__FDSCACHE__"/>
      <sheetName val="S&amp;U"/>
      <sheetName val="Liquidity"/>
      <sheetName val="TEV"/>
      <sheetName val="cash"/>
      <sheetName val="sensitivities"/>
      <sheetName val="cable benchmarking"/>
      <sheetName val="Module1"/>
      <sheetName val="Module2"/>
      <sheetName val="Module3"/>
      <sheetName val="Module4"/>
      <sheetName val="Module5"/>
      <sheetName val="Contro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e Unit Performance 3Yrs"/>
      <sheetName val="__FDSCACHE__"/>
      <sheetName val="MWE Volume"/>
      <sheetName val="Research Price Targets"/>
    </sheetNames>
    <sheetDataSet>
      <sheetData sheetId="0">
        <row r="1">
          <cell r="A1" t="str">
            <v>Today's Date</v>
          </cell>
          <cell r="B1">
            <v>40905</v>
          </cell>
          <cell r="G1" t="str">
            <v>LAST 3 Years</v>
          </cell>
        </row>
        <row r="2">
          <cell r="F2">
            <v>601.42487046632129</v>
          </cell>
          <cell r="G2">
            <v>334.1416253339795</v>
          </cell>
          <cell r="H2" t="e">
            <v>#VALUE!</v>
          </cell>
          <cell r="I2" t="e">
            <v>#VALUE!</v>
          </cell>
        </row>
        <row r="3">
          <cell r="B3" t="str">
            <v>MWE</v>
          </cell>
          <cell r="C3" t="str">
            <v>Index:MWE_Index.ofdb</v>
          </cell>
          <cell r="F3" t="str">
            <v>MWE</v>
          </cell>
          <cell r="G3" t="str">
            <v>Index:MWE_Index.ofdb</v>
          </cell>
        </row>
        <row r="4">
          <cell r="A4">
            <v>40905</v>
          </cell>
          <cell r="B4">
            <v>54.15</v>
          </cell>
          <cell r="C4">
            <v>771.10360000000003</v>
          </cell>
          <cell r="D4" t="str">
            <v>#Calc</v>
          </cell>
          <cell r="E4" t="str">
            <v>#Calc</v>
          </cell>
          <cell r="F4">
            <v>701.42487046632129</v>
          </cell>
          <cell r="G4">
            <v>434.1416253339795</v>
          </cell>
          <cell r="H4" t="e">
            <v>#VALUE!</v>
          </cell>
          <cell r="I4" t="e">
            <v>#VALUE!</v>
          </cell>
        </row>
        <row r="5">
          <cell r="A5">
            <v>40904</v>
          </cell>
          <cell r="B5">
            <v>54.23</v>
          </cell>
          <cell r="C5">
            <v>770.88824</v>
          </cell>
          <cell r="D5" t="str">
            <v>#Calc</v>
          </cell>
          <cell r="E5" t="str">
            <v>#Calc</v>
          </cell>
          <cell r="F5">
            <v>702.46113989637308</v>
          </cell>
          <cell r="G5">
            <v>434.02037477772228</v>
          </cell>
          <cell r="H5" t="e">
            <v>#VALUE!</v>
          </cell>
          <cell r="I5" t="e">
            <v>#VALUE!</v>
          </cell>
          <cell r="P5" t="str">
            <v>X-axis</v>
          </cell>
        </row>
        <row r="6">
          <cell r="A6">
            <v>40903</v>
          </cell>
          <cell r="B6">
            <v>54.24</v>
          </cell>
          <cell r="C6">
            <v>766.74645999999996</v>
          </cell>
          <cell r="D6" t="str">
            <v>#Calc</v>
          </cell>
          <cell r="E6" t="str">
            <v>#Calc</v>
          </cell>
          <cell r="F6">
            <v>702.59067357512959</v>
          </cell>
          <cell r="G6">
            <v>431.68849732185805</v>
          </cell>
          <cell r="H6" t="e">
            <v>#VALUE!</v>
          </cell>
          <cell r="I6" t="e">
            <v>#VALUE!</v>
          </cell>
          <cell r="P6" t="str">
            <v>Max Date</v>
          </cell>
          <cell r="Q6">
            <v>40905</v>
          </cell>
          <cell r="R6">
            <v>40905</v>
          </cell>
        </row>
        <row r="7">
          <cell r="A7">
            <v>40900</v>
          </cell>
          <cell r="B7">
            <v>54.24</v>
          </cell>
          <cell r="C7">
            <v>766.74645999999996</v>
          </cell>
          <cell r="D7" t="str">
            <v>#Calc</v>
          </cell>
          <cell r="E7" t="str">
            <v>#Calc</v>
          </cell>
          <cell r="F7">
            <v>702.59067357512959</v>
          </cell>
          <cell r="G7">
            <v>431.68849732185805</v>
          </cell>
          <cell r="H7" t="e">
            <v>#VALUE!</v>
          </cell>
          <cell r="I7" t="e">
            <v>#VALUE!</v>
          </cell>
          <cell r="P7" t="str">
            <v>Min Date</v>
          </cell>
          <cell r="Q7">
            <v>39811</v>
          </cell>
          <cell r="R7">
            <v>39811</v>
          </cell>
          <cell r="S7">
            <v>12</v>
          </cell>
          <cell r="T7" t="str">
            <v># of x-axis tick marks</v>
          </cell>
        </row>
        <row r="8">
          <cell r="A8">
            <v>40899</v>
          </cell>
          <cell r="B8">
            <v>53.91</v>
          </cell>
          <cell r="C8">
            <v>760.31640000000004</v>
          </cell>
          <cell r="D8" t="str">
            <v>#Calc</v>
          </cell>
          <cell r="E8" t="str">
            <v>#Calc</v>
          </cell>
          <cell r="F8">
            <v>698.31606217616581</v>
          </cell>
          <cell r="G8">
            <v>428.06828766469272</v>
          </cell>
          <cell r="H8" t="e">
            <v>#VALUE!</v>
          </cell>
          <cell r="I8" t="e">
            <v>#VALUE!</v>
          </cell>
          <cell r="R8">
            <v>91.166666666666671</v>
          </cell>
        </row>
        <row r="9">
          <cell r="A9">
            <v>40898</v>
          </cell>
          <cell r="B9">
            <v>54.04</v>
          </cell>
          <cell r="C9">
            <v>763.68880000000001</v>
          </cell>
          <cell r="D9" t="str">
            <v>#Calc</v>
          </cell>
          <cell r="E9" t="str">
            <v>#Calc</v>
          </cell>
          <cell r="F9">
            <v>700</v>
          </cell>
          <cell r="G9">
            <v>429.96699390504267</v>
          </cell>
          <cell r="H9" t="e">
            <v>#VALUE!</v>
          </cell>
          <cell r="I9" t="e">
            <v>#VALUE!</v>
          </cell>
        </row>
        <row r="10">
          <cell r="A10">
            <v>40897</v>
          </cell>
          <cell r="B10">
            <v>53.91</v>
          </cell>
          <cell r="C10">
            <v>758.85969999999998</v>
          </cell>
          <cell r="D10" t="str">
            <v>#Calc</v>
          </cell>
          <cell r="E10" t="str">
            <v>#Calc</v>
          </cell>
          <cell r="F10">
            <v>698.31606217616581</v>
          </cell>
          <cell r="G10">
            <v>427.24814610962278</v>
          </cell>
          <cell r="H10" t="e">
            <v>#VALUE!</v>
          </cell>
          <cell r="I10" t="e">
            <v>#VALUE!</v>
          </cell>
        </row>
        <row r="11">
          <cell r="A11">
            <v>40896</v>
          </cell>
          <cell r="B11">
            <v>53.66</v>
          </cell>
          <cell r="C11">
            <v>753.60180000000003</v>
          </cell>
          <cell r="D11" t="str">
            <v>#Calc</v>
          </cell>
          <cell r="E11" t="str">
            <v>#Calc</v>
          </cell>
          <cell r="F11">
            <v>695.07772020725383</v>
          </cell>
          <cell r="G11">
            <v>424.28787818733122</v>
          </cell>
          <cell r="H11" t="e">
            <v>#VALUE!</v>
          </cell>
          <cell r="I11" t="e">
            <v>#VALUE!</v>
          </cell>
        </row>
        <row r="12">
          <cell r="A12">
            <v>40893</v>
          </cell>
          <cell r="B12">
            <v>53.8</v>
          </cell>
          <cell r="C12">
            <v>753.81200000000001</v>
          </cell>
          <cell r="D12" t="str">
            <v>#Calc</v>
          </cell>
          <cell r="E12" t="str">
            <v>#Calc</v>
          </cell>
          <cell r="F12">
            <v>696.89119170984452</v>
          </cell>
          <cell r="G12">
            <v>424.40622359467363</v>
          </cell>
          <cell r="H12" t="e">
            <v>#VALUE!</v>
          </cell>
          <cell r="I12" t="e">
            <v>#VALUE!</v>
          </cell>
        </row>
        <row r="13">
          <cell r="A13">
            <v>40892</v>
          </cell>
          <cell r="B13">
            <v>53.69</v>
          </cell>
          <cell r="C13">
            <v>746.25260000000003</v>
          </cell>
          <cell r="D13" t="str">
            <v>#Calc</v>
          </cell>
          <cell r="E13" t="str">
            <v>#Calc</v>
          </cell>
          <cell r="F13">
            <v>695.46632124352334</v>
          </cell>
          <cell r="G13">
            <v>420.15018043452022</v>
          </cell>
          <cell r="H13" t="e">
            <v>#VALUE!</v>
          </cell>
          <cell r="I13" t="e">
            <v>#VALUE!</v>
          </cell>
        </row>
        <row r="14">
          <cell r="A14">
            <v>40891</v>
          </cell>
          <cell r="B14">
            <v>53.25</v>
          </cell>
          <cell r="C14">
            <v>743.4769</v>
          </cell>
          <cell r="D14" t="str">
            <v>#Calc</v>
          </cell>
          <cell r="E14" t="str">
            <v>#Calc</v>
          </cell>
          <cell r="F14">
            <v>689.76683937823839</v>
          </cell>
          <cell r="G14">
            <v>418.58742426344344</v>
          </cell>
          <cell r="H14" t="e">
            <v>#VALUE!</v>
          </cell>
          <cell r="I14" t="e">
            <v>#VALUE!</v>
          </cell>
          <cell r="Q14" t="str">
            <v>MWE</v>
          </cell>
          <cell r="R14" t="str">
            <v>Index:MWE_Index.ofdb</v>
          </cell>
        </row>
        <row r="15">
          <cell r="A15">
            <v>40890</v>
          </cell>
          <cell r="B15">
            <v>54.74</v>
          </cell>
          <cell r="C15">
            <v>755.29750000000001</v>
          </cell>
          <cell r="D15" t="str">
            <v>#Calc</v>
          </cell>
          <cell r="E15" t="str">
            <v>#Calc</v>
          </cell>
          <cell r="F15">
            <v>709.06735751295344</v>
          </cell>
          <cell r="G15">
            <v>425.24257993438414</v>
          </cell>
          <cell r="H15" t="e">
            <v>#VALUE!</v>
          </cell>
          <cell r="I15" t="e">
            <v>#VALUE!</v>
          </cell>
          <cell r="P15" t="str">
            <v>Value</v>
          </cell>
          <cell r="Q15">
            <v>601.42487046632129</v>
          </cell>
          <cell r="R15">
            <v>334.1416253339795</v>
          </cell>
        </row>
        <row r="16">
          <cell r="A16">
            <v>40889</v>
          </cell>
          <cell r="B16">
            <v>56.11</v>
          </cell>
          <cell r="C16">
            <v>758.68759999999997</v>
          </cell>
          <cell r="D16" t="str">
            <v>#Calc</v>
          </cell>
          <cell r="E16" t="str">
            <v>#Calc</v>
          </cell>
          <cell r="F16">
            <v>726.81347150259069</v>
          </cell>
          <cell r="G16">
            <v>427.15125151112784</v>
          </cell>
          <cell r="H16" t="e">
            <v>#VALUE!</v>
          </cell>
          <cell r="I16" t="e">
            <v>#VALUE!</v>
          </cell>
        </row>
        <row r="17">
          <cell r="A17">
            <v>40886</v>
          </cell>
          <cell r="B17">
            <v>56.07</v>
          </cell>
          <cell r="C17">
            <v>760.23846000000003</v>
          </cell>
          <cell r="D17" t="str">
            <v>#Calc</v>
          </cell>
          <cell r="E17" t="str">
            <v>#Calc</v>
          </cell>
          <cell r="F17">
            <v>726.29533678756479</v>
          </cell>
          <cell r="G17">
            <v>428.02440640375903</v>
          </cell>
          <cell r="H17" t="e">
            <v>#VALUE!</v>
          </cell>
          <cell r="I17" t="e">
            <v>#VALUE!</v>
          </cell>
        </row>
        <row r="18">
          <cell r="A18">
            <v>40885</v>
          </cell>
          <cell r="B18">
            <v>56.07</v>
          </cell>
          <cell r="C18">
            <v>758.4221</v>
          </cell>
          <cell r="D18" t="str">
            <v>#Calc</v>
          </cell>
          <cell r="E18" t="str">
            <v>#Calc</v>
          </cell>
          <cell r="F18">
            <v>726.29533678756479</v>
          </cell>
          <cell r="G18">
            <v>427.00177146522202</v>
          </cell>
          <cell r="H18" t="e">
            <v>#VALUE!</v>
          </cell>
          <cell r="I18" t="e">
            <v>#VALUE!</v>
          </cell>
        </row>
        <row r="19">
          <cell r="A19">
            <v>40884</v>
          </cell>
          <cell r="B19">
            <v>56.08</v>
          </cell>
          <cell r="C19">
            <v>764.31960000000004</v>
          </cell>
          <cell r="D19" t="str">
            <v>#Calc</v>
          </cell>
          <cell r="E19" t="str">
            <v>#Calc</v>
          </cell>
          <cell r="F19">
            <v>726.42487046632129</v>
          </cell>
          <cell r="G19">
            <v>430.32214272974096</v>
          </cell>
          <cell r="H19" t="e">
            <v>#VALUE!</v>
          </cell>
          <cell r="I19" t="e">
            <v>#VALUE!</v>
          </cell>
        </row>
        <row r="20">
          <cell r="A20">
            <v>40883</v>
          </cell>
          <cell r="B20">
            <v>55.76</v>
          </cell>
          <cell r="C20">
            <v>762.28499999999997</v>
          </cell>
          <cell r="D20" t="str">
            <v>#Calc</v>
          </cell>
          <cell r="E20" t="str">
            <v>#Calc</v>
          </cell>
          <cell r="F20">
            <v>722.27979274611403</v>
          </cell>
          <cell r="G20">
            <v>429.17663575648277</v>
          </cell>
          <cell r="H20" t="e">
            <v>#VALUE!</v>
          </cell>
          <cell r="I20" t="e">
            <v>#VALUE!</v>
          </cell>
        </row>
        <row r="21">
          <cell r="A21">
            <v>40882</v>
          </cell>
          <cell r="B21">
            <v>54.86</v>
          </cell>
          <cell r="C21">
            <v>757.21190000000001</v>
          </cell>
          <cell r="D21" t="str">
            <v>#Calc</v>
          </cell>
          <cell r="E21" t="str">
            <v>#Calc</v>
          </cell>
          <cell r="F21">
            <v>710.62176165803112</v>
          </cell>
          <cell r="G21">
            <v>426.32041270230195</v>
          </cell>
          <cell r="H21" t="e">
            <v>#VALUE!</v>
          </cell>
          <cell r="I21" t="e">
            <v>#VALUE!</v>
          </cell>
        </row>
        <row r="22">
          <cell r="A22">
            <v>40879</v>
          </cell>
          <cell r="B22">
            <v>54.22</v>
          </cell>
          <cell r="C22">
            <v>756.00469999999996</v>
          </cell>
          <cell r="D22" t="str">
            <v>#Calc</v>
          </cell>
          <cell r="E22" t="str">
            <v>#Calc</v>
          </cell>
          <cell r="F22">
            <v>702.33160621761658</v>
          </cell>
          <cell r="G22">
            <v>425.64074297944865</v>
          </cell>
          <cell r="H22" t="e">
            <v>#VALUE!</v>
          </cell>
          <cell r="I22" t="e">
            <v>#VALUE!</v>
          </cell>
        </row>
        <row r="23">
          <cell r="A23">
            <v>40878</v>
          </cell>
          <cell r="B23">
            <v>53.63</v>
          </cell>
          <cell r="C23">
            <v>751.12729999999999</v>
          </cell>
          <cell r="D23" t="str">
            <v>#Calc</v>
          </cell>
          <cell r="E23" t="str">
            <v>#Calc</v>
          </cell>
          <cell r="F23">
            <v>694.68911917098455</v>
          </cell>
          <cell r="G23">
            <v>422.89470163895436</v>
          </cell>
          <cell r="H23" t="e">
            <v>#VALUE!</v>
          </cell>
          <cell r="I23" t="e">
            <v>#VALUE!</v>
          </cell>
        </row>
        <row r="24">
          <cell r="A24">
            <v>40877</v>
          </cell>
          <cell r="B24">
            <v>53.64</v>
          </cell>
          <cell r="C24">
            <v>741.05169999999998</v>
          </cell>
          <cell r="D24" t="str">
            <v>#Calc</v>
          </cell>
          <cell r="E24" t="str">
            <v>#Calc</v>
          </cell>
          <cell r="F24">
            <v>694.81865284974106</v>
          </cell>
          <cell r="G24">
            <v>417.22200427349662</v>
          </cell>
          <cell r="H24" t="e">
            <v>#VALUE!</v>
          </cell>
          <cell r="I24" t="e">
            <v>#VALUE!</v>
          </cell>
        </row>
        <row r="25">
          <cell r="A25">
            <v>40876</v>
          </cell>
          <cell r="B25">
            <v>53.5</v>
          </cell>
          <cell r="C25">
            <v>736.32569999999998</v>
          </cell>
          <cell r="D25" t="str">
            <v>#Calc</v>
          </cell>
          <cell r="E25" t="str">
            <v>#Calc</v>
          </cell>
          <cell r="F25">
            <v>693.00518134715037</v>
          </cell>
          <cell r="G25">
            <v>414.56120315503676</v>
          </cell>
          <cell r="H25" t="e">
            <v>#VALUE!</v>
          </cell>
          <cell r="I25" t="e">
            <v>#VALUE!</v>
          </cell>
        </row>
        <row r="26">
          <cell r="A26">
            <v>40875</v>
          </cell>
          <cell r="B26">
            <v>53.11</v>
          </cell>
          <cell r="C26">
            <v>732.93299999999999</v>
          </cell>
          <cell r="D26" t="str">
            <v>#Calc</v>
          </cell>
          <cell r="E26" t="str">
            <v>#Calc</v>
          </cell>
          <cell r="F26">
            <v>687.9533678756477</v>
          </cell>
          <cell r="G26">
            <v>412.6510677435686</v>
          </cell>
          <cell r="H26" t="e">
            <v>#VALUE!</v>
          </cell>
          <cell r="I26" t="e">
            <v>#VALUE!</v>
          </cell>
        </row>
        <row r="27">
          <cell r="A27">
            <v>40872</v>
          </cell>
          <cell r="B27">
            <v>53.01</v>
          </cell>
          <cell r="C27">
            <v>725.25915999999995</v>
          </cell>
          <cell r="D27" t="str">
            <v>#Calc</v>
          </cell>
          <cell r="E27" t="str">
            <v>#Calc</v>
          </cell>
          <cell r="F27">
            <v>686.65803108808291</v>
          </cell>
          <cell r="G27">
            <v>408.33059333500285</v>
          </cell>
          <cell r="H27" t="e">
            <v>#VALUE!</v>
          </cell>
          <cell r="I27" t="e">
            <v>#VALUE!</v>
          </cell>
        </row>
        <row r="28">
          <cell r="A28">
            <v>40871</v>
          </cell>
          <cell r="B28">
            <v>52.31</v>
          </cell>
          <cell r="C28">
            <v>724.80280000000005</v>
          </cell>
          <cell r="D28" t="str">
            <v>#Calc</v>
          </cell>
          <cell r="E28" t="str">
            <v>#Calc</v>
          </cell>
          <cell r="F28">
            <v>677.59067357512959</v>
          </cell>
          <cell r="G28">
            <v>408.07365656005146</v>
          </cell>
          <cell r="H28" t="e">
            <v>#VALUE!</v>
          </cell>
          <cell r="I28" t="e">
            <v>#VALUE!</v>
          </cell>
        </row>
        <row r="29">
          <cell r="A29">
            <v>40870</v>
          </cell>
          <cell r="B29">
            <v>52.31</v>
          </cell>
          <cell r="C29">
            <v>724.80280000000005</v>
          </cell>
          <cell r="D29" t="str">
            <v>#Calc</v>
          </cell>
          <cell r="E29" t="str">
            <v>#Calc</v>
          </cell>
          <cell r="F29">
            <v>677.59067357512959</v>
          </cell>
          <cell r="G29">
            <v>408.07365656005146</v>
          </cell>
          <cell r="H29" t="e">
            <v>#VALUE!</v>
          </cell>
          <cell r="I29" t="e">
            <v>#VALUE!</v>
          </cell>
        </row>
        <row r="30">
          <cell r="A30">
            <v>40869</v>
          </cell>
          <cell r="B30">
            <v>52.95</v>
          </cell>
          <cell r="C30">
            <v>730.96906000000001</v>
          </cell>
          <cell r="D30" t="str">
            <v>#Calc</v>
          </cell>
          <cell r="E30" t="str">
            <v>#Calc</v>
          </cell>
          <cell r="F30">
            <v>685.88082901554412</v>
          </cell>
          <cell r="G30">
            <v>411.54534329401554</v>
          </cell>
          <cell r="H30" t="e">
            <v>#VALUE!</v>
          </cell>
          <cell r="I30" t="e">
            <v>#VALUE!</v>
          </cell>
        </row>
        <row r="31">
          <cell r="A31">
            <v>40868</v>
          </cell>
          <cell r="B31">
            <v>53.05</v>
          </cell>
          <cell r="C31">
            <v>729.27120000000002</v>
          </cell>
          <cell r="D31" t="str">
            <v>#Calc</v>
          </cell>
          <cell r="E31" t="str">
            <v>#Calc</v>
          </cell>
          <cell r="F31">
            <v>687.1761658031088</v>
          </cell>
          <cell r="G31">
            <v>410.58942543811446</v>
          </cell>
          <cell r="H31" t="e">
            <v>#VALUE!</v>
          </cell>
          <cell r="I31" t="e">
            <v>#VALUE!</v>
          </cell>
        </row>
        <row r="32">
          <cell r="A32">
            <v>40865</v>
          </cell>
          <cell r="B32">
            <v>52.26</v>
          </cell>
          <cell r="C32">
            <v>731.24</v>
          </cell>
          <cell r="D32" t="str">
            <v>#Calc</v>
          </cell>
          <cell r="E32" t="str">
            <v>#Calc</v>
          </cell>
          <cell r="F32">
            <v>676.94300518134719</v>
          </cell>
          <cell r="G32">
            <v>411.69788613257572</v>
          </cell>
          <cell r="H32" t="e">
            <v>#VALUE!</v>
          </cell>
          <cell r="I32" t="e">
            <v>#VALUE!</v>
          </cell>
        </row>
        <row r="33">
          <cell r="A33">
            <v>40864</v>
          </cell>
          <cell r="B33">
            <v>51.66</v>
          </cell>
          <cell r="C33">
            <v>728.11239999999998</v>
          </cell>
          <cell r="D33" t="str">
            <v>#Calc</v>
          </cell>
          <cell r="E33" t="str">
            <v>#Calc</v>
          </cell>
          <cell r="F33">
            <v>669.17098445595855</v>
          </cell>
          <cell r="G33">
            <v>409.93700556167119</v>
          </cell>
          <cell r="H33" t="e">
            <v>#VALUE!</v>
          </cell>
          <cell r="I33" t="e">
            <v>#VALUE!</v>
          </cell>
        </row>
        <row r="34">
          <cell r="A34">
            <v>40863</v>
          </cell>
          <cell r="B34">
            <v>52.18</v>
          </cell>
          <cell r="C34">
            <v>726.51842999999997</v>
          </cell>
          <cell r="D34" t="str">
            <v>#Calc</v>
          </cell>
          <cell r="E34" t="str">
            <v>#Calc</v>
          </cell>
          <cell r="F34">
            <v>675.90673575129529</v>
          </cell>
          <cell r="G34">
            <v>409.03957916328108</v>
          </cell>
          <cell r="H34" t="e">
            <v>#VALUE!</v>
          </cell>
          <cell r="I34" t="e">
            <v>#VALUE!</v>
          </cell>
        </row>
        <row r="35">
          <cell r="A35">
            <v>40862</v>
          </cell>
          <cell r="B35">
            <v>51.5</v>
          </cell>
          <cell r="C35">
            <v>725.07903999999996</v>
          </cell>
          <cell r="D35" t="str">
            <v>#Calc</v>
          </cell>
          <cell r="E35" t="str">
            <v>#Calc</v>
          </cell>
          <cell r="F35">
            <v>667.09844559585497</v>
          </cell>
          <cell r="G35">
            <v>408.22918336939625</v>
          </cell>
          <cell r="H35" t="e">
            <v>#VALUE!</v>
          </cell>
          <cell r="I35" t="e">
            <v>#VALUE!</v>
          </cell>
        </row>
        <row r="36">
          <cell r="A36">
            <v>40861</v>
          </cell>
          <cell r="B36">
            <v>51.32</v>
          </cell>
          <cell r="C36">
            <v>724.48987</v>
          </cell>
          <cell r="D36" t="str">
            <v>#Calc</v>
          </cell>
          <cell r="E36" t="str">
            <v>#Calc</v>
          </cell>
          <cell r="F36">
            <v>664.76683937823839</v>
          </cell>
          <cell r="G36">
            <v>407.89747279069059</v>
          </cell>
          <cell r="H36" t="e">
            <v>#VALUE!</v>
          </cell>
          <cell r="I36" t="e">
            <v>#VALUE!</v>
          </cell>
        </row>
        <row r="37">
          <cell r="A37">
            <v>40858</v>
          </cell>
          <cell r="B37">
            <v>49.82</v>
          </cell>
          <cell r="C37">
            <v>716.28390000000002</v>
          </cell>
          <cell r="D37" t="str">
            <v>#Calc</v>
          </cell>
          <cell r="E37" t="str">
            <v>#Calc</v>
          </cell>
          <cell r="F37">
            <v>645.33678756476684</v>
          </cell>
          <cell r="G37">
            <v>403.2774020852213</v>
          </cell>
          <cell r="H37" t="e">
            <v>#VALUE!</v>
          </cell>
          <cell r="I37" t="e">
            <v>#VALUE!</v>
          </cell>
        </row>
        <row r="38">
          <cell r="A38">
            <v>40857</v>
          </cell>
          <cell r="B38">
            <v>49.85</v>
          </cell>
          <cell r="C38">
            <v>709.98590000000002</v>
          </cell>
          <cell r="D38" t="str">
            <v>#Calc</v>
          </cell>
          <cell r="E38" t="str">
            <v>#Calc</v>
          </cell>
          <cell r="F38">
            <v>645.72538860103634</v>
          </cell>
          <cell r="G38">
            <v>399.73154397179349</v>
          </cell>
          <cell r="H38" t="e">
            <v>#VALUE!</v>
          </cell>
          <cell r="I38" t="e">
            <v>#VALUE!</v>
          </cell>
        </row>
        <row r="39">
          <cell r="A39">
            <v>40856</v>
          </cell>
          <cell r="B39">
            <v>49.3</v>
          </cell>
          <cell r="C39">
            <v>698.97844999999995</v>
          </cell>
          <cell r="D39" t="str">
            <v>#Calc</v>
          </cell>
          <cell r="E39" t="str">
            <v>#Calc</v>
          </cell>
          <cell r="F39">
            <v>638.60103626942998</v>
          </cell>
          <cell r="G39">
            <v>393.53420261094067</v>
          </cell>
          <cell r="H39" t="e">
            <v>#VALUE!</v>
          </cell>
          <cell r="I39" t="e">
            <v>#VALUE!</v>
          </cell>
        </row>
        <row r="40">
          <cell r="A40">
            <v>40855</v>
          </cell>
          <cell r="B40">
            <v>50.33</v>
          </cell>
          <cell r="C40">
            <v>710.30439999999999</v>
          </cell>
          <cell r="D40" t="str">
            <v>#Calc</v>
          </cell>
          <cell r="E40" t="str">
            <v>#Calc</v>
          </cell>
          <cell r="F40">
            <v>651.94300518134719</v>
          </cell>
          <cell r="G40">
            <v>399.91086372554491</v>
          </cell>
          <cell r="H40" t="e">
            <v>#VALUE!</v>
          </cell>
          <cell r="I40" t="e">
            <v>#VALUE!</v>
          </cell>
        </row>
        <row r="41">
          <cell r="A41">
            <v>40854</v>
          </cell>
          <cell r="B41">
            <v>50.11</v>
          </cell>
          <cell r="C41">
            <v>715.10580000000004</v>
          </cell>
          <cell r="D41" t="str">
            <v>#Calc</v>
          </cell>
          <cell r="E41" t="str">
            <v>#Calc</v>
          </cell>
          <cell r="F41">
            <v>649.09326424870471</v>
          </cell>
          <cell r="G41">
            <v>402.61411605101534</v>
          </cell>
          <cell r="H41" t="e">
            <v>#VALUE!</v>
          </cell>
          <cell r="I41" t="e">
            <v>#VALUE!</v>
          </cell>
        </row>
        <row r="42">
          <cell r="A42">
            <v>40851</v>
          </cell>
          <cell r="B42">
            <v>50.45</v>
          </cell>
          <cell r="C42">
            <v>717.44146999999998</v>
          </cell>
          <cell r="D42" t="str">
            <v>#Calc</v>
          </cell>
          <cell r="E42" t="str">
            <v>#Calc</v>
          </cell>
          <cell r="F42">
            <v>653.49740932642499</v>
          </cell>
          <cell r="G42">
            <v>403.92912945523733</v>
          </cell>
          <cell r="H42" t="e">
            <v>#VALUE!</v>
          </cell>
          <cell r="I42" t="e">
            <v>#VALUE!</v>
          </cell>
        </row>
        <row r="43">
          <cell r="A43">
            <v>40850</v>
          </cell>
          <cell r="B43">
            <v>49.92</v>
          </cell>
          <cell r="C43">
            <v>715.37787000000003</v>
          </cell>
          <cell r="D43" t="str">
            <v>#Calc</v>
          </cell>
          <cell r="E43" t="str">
            <v>#Calc</v>
          </cell>
          <cell r="F43">
            <v>646.63212435233163</v>
          </cell>
          <cell r="G43">
            <v>402.76729509466736</v>
          </cell>
          <cell r="H43" t="e">
            <v>#VALUE!</v>
          </cell>
          <cell r="I43" t="e">
            <v>#VALUE!</v>
          </cell>
        </row>
        <row r="44">
          <cell r="A44">
            <v>40849</v>
          </cell>
          <cell r="B44">
            <v>50.36</v>
          </cell>
          <cell r="C44">
            <v>721.06179999999995</v>
          </cell>
          <cell r="D44" t="str">
            <v>#Calc</v>
          </cell>
          <cell r="E44" t="str">
            <v>#Calc</v>
          </cell>
          <cell r="F44">
            <v>652.33160621761658</v>
          </cell>
          <cell r="G44">
            <v>405.96742359683554</v>
          </cell>
          <cell r="H44" t="e">
            <v>#VALUE!</v>
          </cell>
          <cell r="I44" t="e">
            <v>#VALUE!</v>
          </cell>
        </row>
        <row r="45">
          <cell r="A45">
            <v>40848</v>
          </cell>
          <cell r="B45">
            <v>49.44</v>
          </cell>
          <cell r="C45">
            <v>711.64949999999999</v>
          </cell>
          <cell r="D45" t="str">
            <v>#Calc</v>
          </cell>
          <cell r="E45" t="str">
            <v>#Calc</v>
          </cell>
          <cell r="F45">
            <v>640.41450777202067</v>
          </cell>
          <cell r="G45">
            <v>400.66817299013235</v>
          </cell>
          <cell r="H45" t="e">
            <v>#VALUE!</v>
          </cell>
          <cell r="I45" t="e">
            <v>#VALUE!</v>
          </cell>
        </row>
        <row r="46">
          <cell r="A46">
            <v>40847</v>
          </cell>
          <cell r="B46">
            <v>49.83</v>
          </cell>
          <cell r="C46">
            <v>720.91719999999998</v>
          </cell>
          <cell r="D46" t="str">
            <v>#Calc</v>
          </cell>
          <cell r="E46" t="str">
            <v>#Calc</v>
          </cell>
          <cell r="F46">
            <v>645.46632124352334</v>
          </cell>
          <cell r="G46">
            <v>405.88601186561908</v>
          </cell>
          <cell r="H46" t="e">
            <v>#VALUE!</v>
          </cell>
          <cell r="I46" t="e">
            <v>#VALUE!</v>
          </cell>
        </row>
        <row r="47">
          <cell r="A47">
            <v>40844</v>
          </cell>
          <cell r="B47">
            <v>50.2</v>
          </cell>
          <cell r="C47">
            <v>721.49699999999996</v>
          </cell>
          <cell r="D47" t="str">
            <v>#Calc</v>
          </cell>
          <cell r="E47" t="str">
            <v>#Calc</v>
          </cell>
          <cell r="F47">
            <v>650.259067357513</v>
          </cell>
          <cell r="G47">
            <v>406.21244700918294</v>
          </cell>
          <cell r="H47" t="e">
            <v>#VALUE!</v>
          </cell>
          <cell r="I47" t="e">
            <v>#VALUE!</v>
          </cell>
        </row>
        <row r="48">
          <cell r="A48">
            <v>40843</v>
          </cell>
          <cell r="B48">
            <v>49.18</v>
          </cell>
          <cell r="C48">
            <v>712.51919999999996</v>
          </cell>
          <cell r="D48" t="str">
            <v>#Calc</v>
          </cell>
          <cell r="E48" t="str">
            <v>#Calc</v>
          </cell>
          <cell r="F48">
            <v>637.04663212435241</v>
          </cell>
          <cell r="G48">
            <v>401.15782570547822</v>
          </cell>
          <cell r="H48" t="e">
            <v>#VALUE!</v>
          </cell>
          <cell r="I48" t="e">
            <v>#VALUE!</v>
          </cell>
        </row>
        <row r="49">
          <cell r="A49">
            <v>40842</v>
          </cell>
          <cell r="B49">
            <v>48.32</v>
          </cell>
          <cell r="C49">
            <v>709.75599999999997</v>
          </cell>
          <cell r="D49" t="str">
            <v>#Calc</v>
          </cell>
          <cell r="E49" t="str">
            <v>#Calc</v>
          </cell>
          <cell r="F49">
            <v>625.90673575129529</v>
          </cell>
          <cell r="G49">
            <v>399.60210720134614</v>
          </cell>
          <cell r="H49" t="e">
            <v>#VALUE!</v>
          </cell>
          <cell r="I49" t="e">
            <v>#VALUE!</v>
          </cell>
        </row>
        <row r="50">
          <cell r="A50">
            <v>40841</v>
          </cell>
          <cell r="B50">
            <v>47.82</v>
          </cell>
          <cell r="C50">
            <v>700.42229999999995</v>
          </cell>
          <cell r="D50" t="str">
            <v>#Calc</v>
          </cell>
          <cell r="E50" t="str">
            <v>#Calc</v>
          </cell>
          <cell r="F50">
            <v>619.43005181347144</v>
          </cell>
          <cell r="G50">
            <v>394.34710944439138</v>
          </cell>
          <cell r="H50" t="e">
            <v>#VALUE!</v>
          </cell>
          <cell r="I50" t="e">
            <v>#VALUE!</v>
          </cell>
        </row>
        <row r="51">
          <cell r="A51">
            <v>40840</v>
          </cell>
          <cell r="B51">
            <v>48.32</v>
          </cell>
          <cell r="C51">
            <v>705.7038</v>
          </cell>
          <cell r="D51" t="str">
            <v>#Calc</v>
          </cell>
          <cell r="E51" t="str">
            <v>#Calc</v>
          </cell>
          <cell r="F51">
            <v>625.90673575129529</v>
          </cell>
          <cell r="G51">
            <v>397.32066448187459</v>
          </cell>
          <cell r="H51" t="e">
            <v>#VALUE!</v>
          </cell>
          <cell r="I51" t="e">
            <v>#VALUE!</v>
          </cell>
        </row>
        <row r="52">
          <cell r="A52">
            <v>40837</v>
          </cell>
          <cell r="B52">
            <v>47.82</v>
          </cell>
          <cell r="C52">
            <v>701.13354000000004</v>
          </cell>
          <cell r="D52" t="str">
            <v>#Calc</v>
          </cell>
          <cell r="E52" t="str">
            <v>#Calc</v>
          </cell>
          <cell r="F52">
            <v>619.43005181347144</v>
          </cell>
          <cell r="G52">
            <v>394.74754706341241</v>
          </cell>
          <cell r="H52" t="e">
            <v>#VALUE!</v>
          </cell>
          <cell r="I52" t="e">
            <v>#VALUE!</v>
          </cell>
        </row>
        <row r="53">
          <cell r="A53">
            <v>40836</v>
          </cell>
          <cell r="B53">
            <v>47.41</v>
          </cell>
          <cell r="C53">
            <v>699.61365000000001</v>
          </cell>
          <cell r="D53" t="str">
            <v>#Calc</v>
          </cell>
          <cell r="E53" t="str">
            <v>#Calc</v>
          </cell>
          <cell r="F53">
            <v>614.11917098445588</v>
          </cell>
          <cell r="G53">
            <v>393.89182869440356</v>
          </cell>
          <cell r="H53" t="e">
            <v>#VALUE!</v>
          </cell>
          <cell r="I53" t="e">
            <v>#VALUE!</v>
          </cell>
        </row>
        <row r="54">
          <cell r="A54">
            <v>40835</v>
          </cell>
          <cell r="B54">
            <v>46.76</v>
          </cell>
          <cell r="C54">
            <v>691.58540000000005</v>
          </cell>
          <cell r="D54" t="str">
            <v>#Calc</v>
          </cell>
          <cell r="E54" t="str">
            <v>#Calc</v>
          </cell>
          <cell r="F54">
            <v>605.69948186528495</v>
          </cell>
          <cell r="G54">
            <v>389.37181672248761</v>
          </cell>
          <cell r="H54" t="e">
            <v>#VALUE!</v>
          </cell>
          <cell r="I54" t="e">
            <v>#VALUE!</v>
          </cell>
        </row>
        <row r="55">
          <cell r="A55">
            <v>40834</v>
          </cell>
          <cell r="B55">
            <v>47.09</v>
          </cell>
          <cell r="C55">
            <v>692.74469999999997</v>
          </cell>
          <cell r="D55" t="str">
            <v>#Calc</v>
          </cell>
          <cell r="E55" t="str">
            <v>#Calc</v>
          </cell>
          <cell r="F55">
            <v>609.97409326424872</v>
          </cell>
          <cell r="G55">
            <v>390.02451810560871</v>
          </cell>
          <cell r="H55" t="e">
            <v>#VALUE!</v>
          </cell>
          <cell r="I55" t="e">
            <v>#VALUE!</v>
          </cell>
        </row>
        <row r="56">
          <cell r="A56">
            <v>40833</v>
          </cell>
          <cell r="B56">
            <v>46.21</v>
          </cell>
          <cell r="C56">
            <v>682.88109999999995</v>
          </cell>
          <cell r="D56" t="str">
            <v>#Calc</v>
          </cell>
          <cell r="E56" t="str">
            <v>#Calc</v>
          </cell>
          <cell r="F56">
            <v>598.57512953367871</v>
          </cell>
          <cell r="G56">
            <v>384.4711795715333</v>
          </cell>
          <cell r="H56" t="e">
            <v>#VALUE!</v>
          </cell>
          <cell r="I56" t="e">
            <v>#VALUE!</v>
          </cell>
        </row>
        <row r="57">
          <cell r="A57">
            <v>40830</v>
          </cell>
          <cell r="B57">
            <v>46.46</v>
          </cell>
          <cell r="C57">
            <v>689.52495999999996</v>
          </cell>
          <cell r="D57" t="str">
            <v>#Calc</v>
          </cell>
          <cell r="E57" t="str">
            <v>#Calc</v>
          </cell>
          <cell r="F57">
            <v>601.81347150259069</v>
          </cell>
          <cell r="G57">
            <v>388.21176148412121</v>
          </cell>
          <cell r="H57" t="e">
            <v>#VALUE!</v>
          </cell>
          <cell r="I57" t="e">
            <v>#VALUE!</v>
          </cell>
        </row>
        <row r="58">
          <cell r="A58">
            <v>40829</v>
          </cell>
          <cell r="B58">
            <v>45.97</v>
          </cell>
          <cell r="C58">
            <v>680.28949999999998</v>
          </cell>
          <cell r="D58" t="str">
            <v>#Calc</v>
          </cell>
          <cell r="E58" t="str">
            <v>#Calc</v>
          </cell>
          <cell r="F58">
            <v>595.46632124352334</v>
          </cell>
          <cell r="G58">
            <v>383.01207415921834</v>
          </cell>
          <cell r="H58" t="e">
            <v>#VALUE!</v>
          </cell>
          <cell r="I58" t="e">
            <v>#VALUE!</v>
          </cell>
          <cell r="T58" t="str">
            <v>MWE</v>
          </cell>
          <cell r="U58" t="str">
            <v>Index:MWE_Index.ofdb</v>
          </cell>
        </row>
        <row r="59">
          <cell r="A59">
            <v>40828</v>
          </cell>
          <cell r="B59">
            <v>45.61</v>
          </cell>
          <cell r="C59">
            <v>674.60350000000005</v>
          </cell>
          <cell r="D59" t="str">
            <v>#Calc</v>
          </cell>
          <cell r="E59" t="str">
            <v>#Calc</v>
          </cell>
          <cell r="F59">
            <v>590.80310880829018</v>
          </cell>
          <cell r="G59">
            <v>379.81078021940408</v>
          </cell>
          <cell r="H59" t="e">
            <v>#VALUE!</v>
          </cell>
          <cell r="I59" t="e">
            <v>#VALUE!</v>
          </cell>
          <cell r="S59" t="str">
            <v>Column</v>
          </cell>
          <cell r="T59" t="str">
            <v>F</v>
          </cell>
          <cell r="U59" t="str">
            <v>G</v>
          </cell>
        </row>
        <row r="60">
          <cell r="A60">
            <v>40827</v>
          </cell>
          <cell r="B60">
            <v>45.73</v>
          </cell>
          <cell r="C60">
            <v>673.529</v>
          </cell>
          <cell r="D60" t="str">
            <v>#Calc</v>
          </cell>
          <cell r="E60" t="str">
            <v>#Calc</v>
          </cell>
          <cell r="F60">
            <v>592.35751295336786</v>
          </cell>
          <cell r="G60">
            <v>379.20582236883587</v>
          </cell>
          <cell r="H60" t="e">
            <v>#VALUE!</v>
          </cell>
          <cell r="I60" t="e">
            <v>#VALUE!</v>
          </cell>
        </row>
        <row r="61">
          <cell r="A61">
            <v>40826</v>
          </cell>
          <cell r="B61">
            <v>45.27</v>
          </cell>
          <cell r="C61">
            <v>663.04240000000004</v>
          </cell>
          <cell r="D61" t="str">
            <v>#Calc</v>
          </cell>
          <cell r="E61" t="str">
            <v>#Calc</v>
          </cell>
          <cell r="F61">
            <v>586.39896373057002</v>
          </cell>
          <cell r="G61">
            <v>373.30172651423572</v>
          </cell>
          <cell r="H61" t="e">
            <v>#VALUE!</v>
          </cell>
          <cell r="I61" t="e">
            <v>#VALUE!</v>
          </cell>
        </row>
        <row r="62">
          <cell r="A62">
            <v>40823</v>
          </cell>
          <cell r="B62">
            <v>44.9</v>
          </cell>
          <cell r="C62">
            <v>649.59595000000002</v>
          </cell>
          <cell r="D62" t="str">
            <v>#Calc</v>
          </cell>
          <cell r="E62" t="str">
            <v>#Calc</v>
          </cell>
          <cell r="F62">
            <v>581.60621761658035</v>
          </cell>
          <cell r="G62">
            <v>365.73119557912906</v>
          </cell>
          <cell r="H62" t="e">
            <v>#VALUE!</v>
          </cell>
          <cell r="I62" t="e">
            <v>#VALUE!</v>
          </cell>
        </row>
        <row r="63">
          <cell r="A63">
            <v>40822</v>
          </cell>
          <cell r="B63">
            <v>46.98</v>
          </cell>
          <cell r="C63">
            <v>667.69050000000004</v>
          </cell>
          <cell r="D63" t="str">
            <v>#Calc</v>
          </cell>
          <cell r="E63" t="str">
            <v>#Calc</v>
          </cell>
          <cell r="F63">
            <v>608.54922279792743</v>
          </cell>
          <cell r="G63">
            <v>375.91866889229601</v>
          </cell>
          <cell r="H63" t="e">
            <v>#VALUE!</v>
          </cell>
          <cell r="I63" t="e">
            <v>#VALUE!</v>
          </cell>
        </row>
        <row r="64">
          <cell r="A64">
            <v>40821</v>
          </cell>
          <cell r="B64">
            <v>45.93</v>
          </cell>
          <cell r="C64">
            <v>657.62459999999999</v>
          </cell>
          <cell r="D64" t="str">
            <v>#Calc</v>
          </cell>
          <cell r="E64" t="str">
            <v>#Calc</v>
          </cell>
          <cell r="F64">
            <v>594.94818652849744</v>
          </cell>
          <cell r="G64">
            <v>370.25143275638726</v>
          </cell>
          <cell r="H64" t="e">
            <v>#VALUE!</v>
          </cell>
          <cell r="I64" t="e">
            <v>#VALUE!</v>
          </cell>
        </row>
        <row r="65">
          <cell r="A65">
            <v>40820</v>
          </cell>
          <cell r="B65">
            <v>45.65</v>
          </cell>
          <cell r="C65">
            <v>648.46929999999998</v>
          </cell>
          <cell r="D65" t="str">
            <v>#Calc</v>
          </cell>
          <cell r="E65" t="str">
            <v>#Calc</v>
          </cell>
          <cell r="F65">
            <v>591.32124352331607</v>
          </cell>
          <cell r="G65">
            <v>365.09687658206752</v>
          </cell>
          <cell r="H65" t="e">
            <v>#VALUE!</v>
          </cell>
          <cell r="I65" t="e">
            <v>#VALUE!</v>
          </cell>
        </row>
        <row r="66">
          <cell r="A66">
            <v>40819</v>
          </cell>
          <cell r="B66">
            <v>45.96</v>
          </cell>
          <cell r="C66">
            <v>653.70105000000001</v>
          </cell>
          <cell r="D66" t="str">
            <v>#Calc</v>
          </cell>
          <cell r="E66" t="str">
            <v>#Calc</v>
          </cell>
          <cell r="F66">
            <v>595.33678756476695</v>
          </cell>
          <cell r="G66">
            <v>368.04242170511071</v>
          </cell>
          <cell r="H66" t="e">
            <v>#VALUE!</v>
          </cell>
          <cell r="I66" t="e">
            <v>#VALUE!</v>
          </cell>
        </row>
        <row r="67">
          <cell r="A67">
            <v>40816</v>
          </cell>
          <cell r="B67">
            <v>45.95</v>
          </cell>
          <cell r="C67">
            <v>674.16895</v>
          </cell>
          <cell r="D67" t="str">
            <v>#Calc</v>
          </cell>
          <cell r="E67" t="str">
            <v>#Calc</v>
          </cell>
          <cell r="F67">
            <v>595.20725388601045</v>
          </cell>
          <cell r="G67">
            <v>379.56612276573782</v>
          </cell>
          <cell r="H67" t="e">
            <v>#VALUE!</v>
          </cell>
          <cell r="I67" t="e">
            <v>#VALUE!</v>
          </cell>
        </row>
        <row r="68">
          <cell r="A68">
            <v>40815</v>
          </cell>
          <cell r="B68">
            <v>47.1</v>
          </cell>
          <cell r="C68">
            <v>679.23235999999997</v>
          </cell>
          <cell r="D68" t="str">
            <v>#Calc</v>
          </cell>
          <cell r="E68" t="str">
            <v>#Calc</v>
          </cell>
          <cell r="F68">
            <v>610.10362694300522</v>
          </cell>
          <cell r="G68">
            <v>382.41689022050303</v>
          </cell>
          <cell r="H68" t="e">
            <v>#VALUE!</v>
          </cell>
          <cell r="I68" t="e">
            <v>#VALUE!</v>
          </cell>
        </row>
        <row r="69">
          <cell r="A69">
            <v>40814</v>
          </cell>
          <cell r="B69">
            <v>46.62</v>
          </cell>
          <cell r="C69">
            <v>672.09090000000003</v>
          </cell>
          <cell r="D69" t="str">
            <v>#Calc</v>
          </cell>
          <cell r="E69" t="str">
            <v>#Calc</v>
          </cell>
          <cell r="F69">
            <v>603.88601036269426</v>
          </cell>
          <cell r="G69">
            <v>378.39615286217975</v>
          </cell>
          <cell r="H69" t="e">
            <v>#VALUE!</v>
          </cell>
          <cell r="I69" t="e">
            <v>#VALUE!</v>
          </cell>
        </row>
        <row r="70">
          <cell r="A70">
            <v>40813</v>
          </cell>
          <cell r="B70">
            <v>48.19</v>
          </cell>
          <cell r="C70">
            <v>688.84540000000004</v>
          </cell>
          <cell r="D70" t="str">
            <v>#Calc</v>
          </cell>
          <cell r="E70" t="str">
            <v>#Calc</v>
          </cell>
          <cell r="F70">
            <v>624.2227979274611</v>
          </cell>
          <cell r="G70">
            <v>387.82916012820493</v>
          </cell>
          <cell r="H70" t="e">
            <v>#VALUE!</v>
          </cell>
          <cell r="I70" t="e">
            <v>#VALUE!</v>
          </cell>
        </row>
        <row r="71">
          <cell r="A71">
            <v>40812</v>
          </cell>
          <cell r="B71">
            <v>47.36</v>
          </cell>
          <cell r="C71">
            <v>675.88073999999995</v>
          </cell>
          <cell r="D71" t="str">
            <v>#Calc</v>
          </cell>
          <cell r="E71" t="str">
            <v>#Calc</v>
          </cell>
          <cell r="F71">
            <v>613.47150259067359</v>
          </cell>
          <cell r="G71">
            <v>380.52988339768194</v>
          </cell>
          <cell r="H71" t="e">
            <v>#VALUE!</v>
          </cell>
          <cell r="I71" t="e">
            <v>#VALUE!</v>
          </cell>
        </row>
        <row r="72">
          <cell r="A72">
            <v>40809</v>
          </cell>
          <cell r="B72">
            <v>46.57</v>
          </cell>
          <cell r="C72">
            <v>673.20965999999999</v>
          </cell>
          <cell r="D72" t="str">
            <v>#Calc</v>
          </cell>
          <cell r="E72" t="str">
            <v>#Calc</v>
          </cell>
          <cell r="F72">
            <v>603.23834196891198</v>
          </cell>
          <cell r="G72">
            <v>379.02602968386577</v>
          </cell>
          <cell r="H72" t="e">
            <v>#VALUE!</v>
          </cell>
          <cell r="I72" t="e">
            <v>#VALUE!</v>
          </cell>
        </row>
        <row r="73">
          <cell r="A73">
            <v>40808</v>
          </cell>
          <cell r="B73">
            <v>47.14</v>
          </cell>
          <cell r="C73">
            <v>681.61755000000005</v>
          </cell>
          <cell r="D73" t="str">
            <v>#Calc</v>
          </cell>
          <cell r="E73" t="str">
            <v>#Calc</v>
          </cell>
          <cell r="F73">
            <v>610.62176165803112</v>
          </cell>
          <cell r="G73">
            <v>383.75978404609327</v>
          </cell>
          <cell r="H73" t="e">
            <v>#VALUE!</v>
          </cell>
          <cell r="I73" t="e">
            <v>#VALUE!</v>
          </cell>
        </row>
        <row r="74">
          <cell r="A74">
            <v>40807</v>
          </cell>
          <cell r="B74">
            <v>48.57</v>
          </cell>
          <cell r="C74">
            <v>702.69960000000003</v>
          </cell>
          <cell r="D74" t="str">
            <v>#Calc</v>
          </cell>
          <cell r="E74" t="str">
            <v>#Calc</v>
          </cell>
          <cell r="F74">
            <v>629.14507772020727</v>
          </cell>
          <cell r="G74">
            <v>395.6292597590483</v>
          </cell>
          <cell r="H74" t="e">
            <v>#VALUE!</v>
          </cell>
          <cell r="I74" t="e">
            <v>#VALUE!</v>
          </cell>
        </row>
        <row r="75">
          <cell r="A75">
            <v>40806</v>
          </cell>
          <cell r="B75">
            <v>48.8</v>
          </cell>
          <cell r="C75">
            <v>708.92139999999995</v>
          </cell>
          <cell r="D75" t="str">
            <v>#Calc</v>
          </cell>
          <cell r="E75" t="str">
            <v>#Calc</v>
          </cell>
          <cell r="F75">
            <v>632.12435233160625</v>
          </cell>
          <cell r="G75">
            <v>399.1322162547811</v>
          </cell>
          <cell r="H75" t="e">
            <v>#VALUE!</v>
          </cell>
          <cell r="I75" t="e">
            <v>#VALUE!</v>
          </cell>
        </row>
        <row r="76">
          <cell r="A76">
            <v>40805</v>
          </cell>
          <cell r="B76">
            <v>48.75</v>
          </cell>
          <cell r="C76">
            <v>709.38099999999997</v>
          </cell>
          <cell r="D76" t="str">
            <v>#Calc</v>
          </cell>
          <cell r="E76" t="str">
            <v>#Calc</v>
          </cell>
          <cell r="F76">
            <v>631.47668393782385</v>
          </cell>
          <cell r="G76">
            <v>399.39097719300457</v>
          </cell>
          <cell r="H76" t="e">
            <v>#VALUE!</v>
          </cell>
          <cell r="I76" t="e">
            <v>#VALUE!</v>
          </cell>
        </row>
        <row r="77">
          <cell r="A77">
            <v>40802</v>
          </cell>
          <cell r="B77">
            <v>47.2</v>
          </cell>
          <cell r="C77">
            <v>693.14080000000001</v>
          </cell>
          <cell r="D77" t="str">
            <v>#Calc</v>
          </cell>
          <cell r="E77" t="str">
            <v>#Calc</v>
          </cell>
          <cell r="F77">
            <v>611.39896373057002</v>
          </cell>
          <cell r="G77">
            <v>390.24752769575304</v>
          </cell>
          <cell r="H77" t="e">
            <v>#VALUE!</v>
          </cell>
          <cell r="I77" t="e">
            <v>#VALUE!</v>
          </cell>
        </row>
        <row r="78">
          <cell r="A78">
            <v>40801</v>
          </cell>
          <cell r="B78">
            <v>48.05</v>
          </cell>
          <cell r="C78">
            <v>703.40674000000001</v>
          </cell>
          <cell r="D78" t="str">
            <v>#Calc</v>
          </cell>
          <cell r="E78" t="str">
            <v>#Calc</v>
          </cell>
          <cell r="F78">
            <v>622.40932642487041</v>
          </cell>
          <cell r="G78">
            <v>396.02738902331146</v>
          </cell>
          <cell r="H78" t="e">
            <v>#VALUE!</v>
          </cell>
          <cell r="I78" t="e">
            <v>#VALUE!</v>
          </cell>
        </row>
        <row r="79">
          <cell r="A79">
            <v>40800</v>
          </cell>
          <cell r="B79">
            <v>47.68</v>
          </cell>
          <cell r="C79">
            <v>695.03576999999996</v>
          </cell>
          <cell r="D79" t="str">
            <v>#Calc</v>
          </cell>
          <cell r="E79" t="str">
            <v>#Calc</v>
          </cell>
          <cell r="F79">
            <v>617.61658031088075</v>
          </cell>
          <cell r="G79">
            <v>391.31442111417186</v>
          </cell>
          <cell r="H79" t="e">
            <v>#VALUE!</v>
          </cell>
          <cell r="I79" t="e">
            <v>#VALUE!</v>
          </cell>
        </row>
        <row r="80">
          <cell r="A80">
            <v>40799</v>
          </cell>
          <cell r="B80">
            <v>47.04</v>
          </cell>
          <cell r="C80">
            <v>693.35770000000002</v>
          </cell>
          <cell r="D80" t="str">
            <v>#Calc</v>
          </cell>
          <cell r="E80" t="str">
            <v>#Calc</v>
          </cell>
          <cell r="F80">
            <v>609.32642487046633</v>
          </cell>
          <cell r="G80">
            <v>390.36964529257779</v>
          </cell>
          <cell r="H80" t="e">
            <v>#VALUE!</v>
          </cell>
          <cell r="I80" t="e">
            <v>#VALUE!</v>
          </cell>
        </row>
        <row r="81">
          <cell r="A81">
            <v>40798</v>
          </cell>
          <cell r="B81">
            <v>46.81</v>
          </cell>
          <cell r="C81">
            <v>693.23253999999997</v>
          </cell>
          <cell r="D81" t="str">
            <v>#Calc</v>
          </cell>
          <cell r="E81" t="str">
            <v>#Calc</v>
          </cell>
          <cell r="F81">
            <v>606.34715025906735</v>
          </cell>
          <cell r="G81">
            <v>390.29917854099369</v>
          </cell>
          <cell r="H81" t="e">
            <v>#VALUE!</v>
          </cell>
          <cell r="I81" t="e">
            <v>#VALUE!</v>
          </cell>
        </row>
        <row r="82">
          <cell r="A82">
            <v>40795</v>
          </cell>
          <cell r="B82">
            <v>47.24</v>
          </cell>
          <cell r="C82">
            <v>695.63495</v>
          </cell>
          <cell r="D82" t="str">
            <v>#Calc</v>
          </cell>
          <cell r="E82" t="str">
            <v>#Calc</v>
          </cell>
          <cell r="F82">
            <v>611.91709844559591</v>
          </cell>
          <cell r="G82">
            <v>391.65176745656692</v>
          </cell>
          <cell r="H82" t="e">
            <v>#VALUE!</v>
          </cell>
          <cell r="I82" t="e">
            <v>#VALUE!</v>
          </cell>
        </row>
        <row r="83">
          <cell r="A83">
            <v>40794</v>
          </cell>
          <cell r="B83">
            <v>48.02</v>
          </cell>
          <cell r="C83">
            <v>700.38824</v>
          </cell>
          <cell r="D83" t="str">
            <v>#Calc</v>
          </cell>
          <cell r="E83" t="str">
            <v>#Calc</v>
          </cell>
          <cell r="F83">
            <v>622.02072538860114</v>
          </cell>
          <cell r="G83">
            <v>394.32793320950043</v>
          </cell>
          <cell r="H83" t="e">
            <v>#VALUE!</v>
          </cell>
          <cell r="I83" t="e">
            <v>#VALUE!</v>
          </cell>
        </row>
        <row r="84">
          <cell r="A84">
            <v>40793</v>
          </cell>
          <cell r="B84">
            <v>47.6</v>
          </cell>
          <cell r="C84">
            <v>698.9556</v>
          </cell>
          <cell r="D84" t="str">
            <v>#Calc</v>
          </cell>
          <cell r="E84" t="str">
            <v>#Calc</v>
          </cell>
          <cell r="F84">
            <v>616.58031088082907</v>
          </cell>
          <cell r="G84">
            <v>393.52133775576573</v>
          </cell>
          <cell r="H84" t="e">
            <v>#VALUE!</v>
          </cell>
          <cell r="I84" t="e">
            <v>#VALUE!</v>
          </cell>
        </row>
        <row r="85">
          <cell r="A85">
            <v>40792</v>
          </cell>
          <cell r="B85">
            <v>46.12</v>
          </cell>
          <cell r="C85">
            <v>684.05205999999998</v>
          </cell>
          <cell r="D85" t="str">
            <v>#Calc</v>
          </cell>
          <cell r="E85" t="str">
            <v>#Calc</v>
          </cell>
          <cell r="F85">
            <v>597.40932642487041</v>
          </cell>
          <cell r="G85">
            <v>385.1304456903805</v>
          </cell>
          <cell r="H85" t="e">
            <v>#VALUE!</v>
          </cell>
          <cell r="I85" t="e">
            <v>#VALUE!</v>
          </cell>
        </row>
        <row r="86">
          <cell r="A86">
            <v>40791</v>
          </cell>
          <cell r="B86">
            <v>46.73</v>
          </cell>
          <cell r="C86">
            <v>689.16143999999997</v>
          </cell>
          <cell r="D86" t="str">
            <v>#Calc</v>
          </cell>
          <cell r="E86" t="str">
            <v>#Calc</v>
          </cell>
          <cell r="F86">
            <v>605.31088082901556</v>
          </cell>
          <cell r="G86">
            <v>388.00709486910165</v>
          </cell>
          <cell r="H86" t="e">
            <v>#VALUE!</v>
          </cell>
          <cell r="I86" t="e">
            <v>#VALUE!</v>
          </cell>
        </row>
        <row r="87">
          <cell r="A87">
            <v>40788</v>
          </cell>
          <cell r="B87">
            <v>46.73</v>
          </cell>
          <cell r="C87">
            <v>689.16143999999997</v>
          </cell>
          <cell r="D87" t="str">
            <v>#Calc</v>
          </cell>
          <cell r="E87" t="str">
            <v>#Calc</v>
          </cell>
          <cell r="F87">
            <v>605.31088082901556</v>
          </cell>
          <cell r="G87">
            <v>388.00709486910165</v>
          </cell>
          <cell r="H87" t="e">
            <v>#VALUE!</v>
          </cell>
          <cell r="I87" t="e">
            <v>#VALUE!</v>
          </cell>
        </row>
        <row r="88">
          <cell r="A88">
            <v>40787</v>
          </cell>
          <cell r="B88">
            <v>47.38</v>
          </cell>
          <cell r="C88">
            <v>698.65200000000004</v>
          </cell>
          <cell r="D88" t="str">
            <v>#Calc</v>
          </cell>
          <cell r="E88" t="str">
            <v>#Calc</v>
          </cell>
          <cell r="F88">
            <v>613.7305699481866</v>
          </cell>
          <cell r="G88">
            <v>393.35040690101238</v>
          </cell>
          <cell r="H88" t="e">
            <v>#VALUE!</v>
          </cell>
          <cell r="I88" t="e">
            <v>#VALUE!</v>
          </cell>
        </row>
        <row r="89">
          <cell r="A89">
            <v>40786</v>
          </cell>
          <cell r="B89">
            <v>48.05</v>
          </cell>
          <cell r="C89">
            <v>704.11815999999999</v>
          </cell>
          <cell r="D89" t="str">
            <v>#Calc</v>
          </cell>
          <cell r="E89" t="str">
            <v>#Calc</v>
          </cell>
          <cell r="F89">
            <v>622.40932642487041</v>
          </cell>
          <cell r="G89">
            <v>396.42792798473647</v>
          </cell>
          <cell r="H89" t="e">
            <v>#VALUE!</v>
          </cell>
          <cell r="I89" t="e">
            <v>#VALUE!</v>
          </cell>
        </row>
        <row r="90">
          <cell r="A90">
            <v>40785</v>
          </cell>
          <cell r="B90">
            <v>46.86</v>
          </cell>
          <cell r="C90">
            <v>694.82024999999999</v>
          </cell>
          <cell r="D90" t="str">
            <v>#Calc</v>
          </cell>
          <cell r="E90" t="str">
            <v>#Calc</v>
          </cell>
          <cell r="F90">
            <v>606.99481865284974</v>
          </cell>
          <cell r="G90">
            <v>391.19308047577783</v>
          </cell>
          <cell r="H90" t="e">
            <v>#VALUE!</v>
          </cell>
          <cell r="I90" t="e">
            <v>#VALUE!</v>
          </cell>
        </row>
        <row r="91">
          <cell r="A91">
            <v>40784</v>
          </cell>
          <cell r="B91">
            <v>46.33</v>
          </cell>
          <cell r="C91">
            <v>689.00980000000004</v>
          </cell>
          <cell r="D91" t="str">
            <v>#Calc</v>
          </cell>
          <cell r="E91" t="str">
            <v>#Calc</v>
          </cell>
          <cell r="F91">
            <v>600.1295336787565</v>
          </cell>
          <cell r="G91">
            <v>387.9217195238619</v>
          </cell>
          <cell r="H91" t="e">
            <v>#VALUE!</v>
          </cell>
          <cell r="I91" t="e">
            <v>#VALUE!</v>
          </cell>
        </row>
        <row r="92">
          <cell r="A92">
            <v>40781</v>
          </cell>
          <cell r="B92">
            <v>45.13</v>
          </cell>
          <cell r="C92">
            <v>671.89966000000004</v>
          </cell>
          <cell r="D92" t="str">
            <v>#Calc</v>
          </cell>
          <cell r="E92" t="str">
            <v>#Calc</v>
          </cell>
          <cell r="F92">
            <v>584.58549222797933</v>
          </cell>
          <cell r="G92">
            <v>378.28848218805911</v>
          </cell>
          <cell r="H92" t="e">
            <v>#VALUE!</v>
          </cell>
          <cell r="I92" t="e">
            <v>#VALUE!</v>
          </cell>
        </row>
        <row r="93">
          <cell r="A93">
            <v>40780</v>
          </cell>
          <cell r="B93">
            <v>43.91</v>
          </cell>
          <cell r="C93">
            <v>661.64733999999999</v>
          </cell>
          <cell r="D93" t="str">
            <v>#Calc</v>
          </cell>
          <cell r="E93" t="str">
            <v>#Calc</v>
          </cell>
          <cell r="F93">
            <v>568.78238341968904</v>
          </cell>
          <cell r="G93">
            <v>372.51628910240356</v>
          </cell>
          <cell r="H93" t="e">
            <v>#VALUE!</v>
          </cell>
          <cell r="I93" t="e">
            <v>#VALUE!</v>
          </cell>
        </row>
        <row r="94">
          <cell r="A94">
            <v>40779</v>
          </cell>
          <cell r="B94">
            <v>44.1</v>
          </cell>
          <cell r="C94">
            <v>663.16830000000004</v>
          </cell>
          <cell r="D94" t="str">
            <v>#Calc</v>
          </cell>
          <cell r="E94" t="str">
            <v>#Calc</v>
          </cell>
          <cell r="F94">
            <v>571.24352331606224</v>
          </cell>
          <cell r="G94">
            <v>373.37260989570291</v>
          </cell>
          <cell r="H94" t="e">
            <v>#VALUE!</v>
          </cell>
          <cell r="I94" t="e">
            <v>#VALUE!</v>
          </cell>
        </row>
        <row r="95">
          <cell r="A95">
            <v>40778</v>
          </cell>
          <cell r="B95">
            <v>43.67</v>
          </cell>
          <cell r="C95">
            <v>657.33014000000003</v>
          </cell>
          <cell r="D95" t="str">
            <v>#Calc</v>
          </cell>
          <cell r="E95" t="str">
            <v>#Calc</v>
          </cell>
          <cell r="F95">
            <v>565.67357512953379</v>
          </cell>
          <cell r="G95">
            <v>370.0856478437039</v>
          </cell>
          <cell r="H95" t="e">
            <v>#VALUE!</v>
          </cell>
          <cell r="I95" t="e">
            <v>#VALUE!</v>
          </cell>
        </row>
        <row r="96">
          <cell r="A96">
            <v>40777</v>
          </cell>
          <cell r="B96">
            <v>42.69</v>
          </cell>
          <cell r="C96">
            <v>640.04999999999995</v>
          </cell>
          <cell r="D96" t="str">
            <v>#Calc</v>
          </cell>
          <cell r="E96" t="str">
            <v>#Calc</v>
          </cell>
          <cell r="F96">
            <v>552.97927461139898</v>
          </cell>
          <cell r="G96">
            <v>360.35669823745292</v>
          </cell>
          <cell r="H96" t="e">
            <v>#VALUE!</v>
          </cell>
          <cell r="I96" t="e">
            <v>#VALUE!</v>
          </cell>
        </row>
        <row r="97">
          <cell r="A97">
            <v>40774</v>
          </cell>
          <cell r="B97">
            <v>44.76</v>
          </cell>
          <cell r="C97">
            <v>665.19304999999997</v>
          </cell>
          <cell r="D97" t="str">
            <v>#Calc</v>
          </cell>
          <cell r="E97" t="str">
            <v>#Calc</v>
          </cell>
          <cell r="F97">
            <v>579.79274611398966</v>
          </cell>
          <cell r="G97">
            <v>374.51257118740864</v>
          </cell>
          <cell r="H97" t="e">
            <v>#VALUE!</v>
          </cell>
          <cell r="I97" t="e">
            <v>#VALUE!</v>
          </cell>
        </row>
        <row r="98">
          <cell r="A98">
            <v>40773</v>
          </cell>
          <cell r="B98">
            <v>45.62</v>
          </cell>
          <cell r="C98">
            <v>681.16210000000001</v>
          </cell>
          <cell r="D98" t="str">
            <v>#Calc</v>
          </cell>
          <cell r="E98" t="str">
            <v>#Calc</v>
          </cell>
          <cell r="F98">
            <v>590.93264248704656</v>
          </cell>
          <cell r="G98">
            <v>383.5033596132954</v>
          </cell>
          <cell r="H98" t="e">
            <v>#VALUE!</v>
          </cell>
          <cell r="I98" t="e">
            <v>#VALUE!</v>
          </cell>
        </row>
        <row r="99">
          <cell r="A99">
            <v>40772</v>
          </cell>
          <cell r="B99">
            <v>47.49</v>
          </cell>
          <cell r="C99">
            <v>702.26400000000001</v>
          </cell>
          <cell r="D99" t="str">
            <v>#Calc</v>
          </cell>
          <cell r="E99" t="str">
            <v>#Calc</v>
          </cell>
          <cell r="F99">
            <v>615.15544041450778</v>
          </cell>
          <cell r="G99">
            <v>395.38401114135866</v>
          </cell>
          <cell r="H99" t="e">
            <v>#VALUE!</v>
          </cell>
          <cell r="I99" t="e">
            <v>#VALUE!</v>
          </cell>
        </row>
        <row r="100">
          <cell r="A100">
            <v>40771</v>
          </cell>
          <cell r="B100">
            <v>46.68</v>
          </cell>
          <cell r="C100">
            <v>700.51289999999995</v>
          </cell>
          <cell r="D100" t="str">
            <v>#Calc</v>
          </cell>
          <cell r="E100" t="str">
            <v>#Calc</v>
          </cell>
          <cell r="F100">
            <v>604.66321243523316</v>
          </cell>
          <cell r="G100">
            <v>394.3981184544067</v>
          </cell>
          <cell r="H100" t="e">
            <v>#VALUE!</v>
          </cell>
          <cell r="I100" t="e">
            <v>#VALUE!</v>
          </cell>
        </row>
        <row r="101">
          <cell r="A101">
            <v>40770</v>
          </cell>
          <cell r="B101">
            <v>47.33</v>
          </cell>
          <cell r="C101">
            <v>707.81775000000005</v>
          </cell>
          <cell r="D101" t="str">
            <v>#Calc</v>
          </cell>
          <cell r="E101" t="str">
            <v>#Calc</v>
          </cell>
          <cell r="F101">
            <v>613.08290155440409</v>
          </cell>
          <cell r="G101">
            <v>398.51084656489792</v>
          </cell>
          <cell r="H101" t="e">
            <v>#VALUE!</v>
          </cell>
          <cell r="I101" t="e">
            <v>#VALUE!</v>
          </cell>
        </row>
        <row r="102">
          <cell r="A102">
            <v>40767</v>
          </cell>
          <cell r="B102">
            <v>46.42</v>
          </cell>
          <cell r="C102">
            <v>694.60222999999996</v>
          </cell>
          <cell r="D102" t="str">
            <v>#Calc</v>
          </cell>
          <cell r="E102" t="str">
            <v>#Calc</v>
          </cell>
          <cell r="F102">
            <v>601.29533678756479</v>
          </cell>
          <cell r="G102">
            <v>391.07033230399475</v>
          </cell>
          <cell r="H102" t="e">
            <v>#VALUE!</v>
          </cell>
          <cell r="I102" t="e">
            <v>#VALUE!</v>
          </cell>
        </row>
        <row r="103">
          <cell r="A103">
            <v>40766</v>
          </cell>
          <cell r="B103">
            <v>45.89</v>
          </cell>
          <cell r="C103">
            <v>694.25160000000005</v>
          </cell>
          <cell r="D103" t="str">
            <v>#Calc</v>
          </cell>
          <cell r="E103" t="str">
            <v>#Calc</v>
          </cell>
          <cell r="F103">
            <v>594.43005181347155</v>
          </cell>
          <cell r="G103">
            <v>390.87292293112864</v>
          </cell>
          <cell r="H103" t="e">
            <v>#VALUE!</v>
          </cell>
          <cell r="I103" t="e">
            <v>#VALUE!</v>
          </cell>
        </row>
        <row r="104">
          <cell r="A104">
            <v>40765</v>
          </cell>
          <cell r="B104">
            <v>44.55</v>
          </cell>
          <cell r="C104">
            <v>681.25009999999997</v>
          </cell>
          <cell r="D104" t="str">
            <v>#Calc</v>
          </cell>
          <cell r="E104" t="str">
            <v>#Calc</v>
          </cell>
          <cell r="F104">
            <v>577.07253886010358</v>
          </cell>
          <cell r="G104">
            <v>383.5529047885862</v>
          </cell>
          <cell r="H104" t="e">
            <v>#VALUE!</v>
          </cell>
          <cell r="I104" t="e">
            <v>#VALUE!</v>
          </cell>
        </row>
        <row r="105">
          <cell r="A105">
            <v>40764</v>
          </cell>
          <cell r="B105">
            <v>44.45</v>
          </cell>
          <cell r="C105">
            <v>670.71276999999998</v>
          </cell>
          <cell r="D105" t="str">
            <v>#Calc</v>
          </cell>
          <cell r="E105" t="str">
            <v>#Calc</v>
          </cell>
          <cell r="F105">
            <v>575.7772020725389</v>
          </cell>
          <cell r="G105">
            <v>377.62024726645757</v>
          </cell>
          <cell r="H105" t="e">
            <v>#VALUE!</v>
          </cell>
          <cell r="I105" t="e">
            <v>#VALUE!</v>
          </cell>
        </row>
        <row r="106">
          <cell r="A106">
            <v>40763</v>
          </cell>
          <cell r="B106">
            <v>40.880000000000003</v>
          </cell>
          <cell r="C106">
            <v>613.08309999999994</v>
          </cell>
          <cell r="D106" t="str">
            <v>#Calc</v>
          </cell>
          <cell r="E106" t="str">
            <v>#Calc</v>
          </cell>
          <cell r="F106">
            <v>529.53367875647666</v>
          </cell>
          <cell r="G106">
            <v>345.17397337892686</v>
          </cell>
          <cell r="H106" t="e">
            <v>#VALUE!</v>
          </cell>
          <cell r="I106" t="e">
            <v>#VALUE!</v>
          </cell>
        </row>
        <row r="107">
          <cell r="A107">
            <v>40760</v>
          </cell>
          <cell r="B107">
            <v>43.91</v>
          </cell>
          <cell r="C107">
            <v>671.44323999999995</v>
          </cell>
          <cell r="D107" t="str">
            <v>#Calc</v>
          </cell>
          <cell r="E107" t="str">
            <v>#Calc</v>
          </cell>
          <cell r="F107">
            <v>568.78238341968904</v>
          </cell>
          <cell r="G107">
            <v>378.03151163230632</v>
          </cell>
          <cell r="H107" t="e">
            <v>#VALUE!</v>
          </cell>
          <cell r="I107" t="e">
            <v>#VALUE!</v>
          </cell>
        </row>
        <row r="108">
          <cell r="A108">
            <v>40759</v>
          </cell>
          <cell r="B108">
            <v>44.2</v>
          </cell>
          <cell r="C108">
            <v>682.57780000000002</v>
          </cell>
          <cell r="D108" t="str">
            <v>#Calc</v>
          </cell>
          <cell r="E108" t="str">
            <v>#Calc</v>
          </cell>
          <cell r="F108">
            <v>572.53886010362703</v>
          </cell>
          <cell r="G108">
            <v>384.30041762078667</v>
          </cell>
          <cell r="H108" t="e">
            <v>#VALUE!</v>
          </cell>
          <cell r="I108" t="e">
            <v>#VALUE!</v>
          </cell>
        </row>
        <row r="109">
          <cell r="A109">
            <v>40758</v>
          </cell>
          <cell r="B109">
            <v>46.12</v>
          </cell>
          <cell r="C109">
            <v>711.93830000000003</v>
          </cell>
          <cell r="D109" t="str">
            <v>#Calc</v>
          </cell>
          <cell r="E109" t="str">
            <v>#Calc</v>
          </cell>
          <cell r="F109">
            <v>597.40932642487041</v>
          </cell>
          <cell r="G109">
            <v>400.83077124722325</v>
          </cell>
          <cell r="H109" t="e">
            <v>#VALUE!</v>
          </cell>
          <cell r="I109" t="e">
            <v>#VALUE!</v>
          </cell>
        </row>
        <row r="110">
          <cell r="A110">
            <v>40757</v>
          </cell>
          <cell r="B110">
            <v>45.89</v>
          </cell>
          <cell r="C110">
            <v>715.13789999999995</v>
          </cell>
          <cell r="D110" t="str">
            <v>#Calc</v>
          </cell>
          <cell r="E110" t="str">
            <v>#Calc</v>
          </cell>
          <cell r="F110">
            <v>594.43005181347155</v>
          </cell>
          <cell r="G110">
            <v>402.63218877972935</v>
          </cell>
          <cell r="H110" t="e">
            <v>#VALUE!</v>
          </cell>
          <cell r="I110" t="e">
            <v>#VALUE!</v>
          </cell>
        </row>
        <row r="111">
          <cell r="A111">
            <v>40756</v>
          </cell>
          <cell r="B111">
            <v>46.34</v>
          </cell>
          <cell r="C111">
            <v>716.86080000000004</v>
          </cell>
          <cell r="D111" t="str">
            <v>#Calc</v>
          </cell>
          <cell r="E111" t="str">
            <v>#Calc</v>
          </cell>
          <cell r="F111">
            <v>600.259067357513</v>
          </cell>
          <cell r="G111">
            <v>403.60220449005402</v>
          </cell>
          <cell r="H111" t="e">
            <v>#VALUE!</v>
          </cell>
          <cell r="I111" t="e">
            <v>#VALUE!</v>
          </cell>
        </row>
        <row r="112">
          <cell r="A112">
            <v>40753</v>
          </cell>
          <cell r="B112">
            <v>46.36</v>
          </cell>
          <cell r="C112">
            <v>714.4701</v>
          </cell>
          <cell r="D112" t="str">
            <v>#Calc</v>
          </cell>
          <cell r="E112" t="str">
            <v>#Calc</v>
          </cell>
          <cell r="F112">
            <v>600.51813471502589</v>
          </cell>
          <cell r="G112">
            <v>402.25620846087463</v>
          </cell>
          <cell r="H112" t="e">
            <v>#VALUE!</v>
          </cell>
          <cell r="I112" t="e">
            <v>#VALUE!</v>
          </cell>
        </row>
        <row r="113">
          <cell r="A113">
            <v>40752</v>
          </cell>
          <cell r="B113">
            <v>46.07</v>
          </cell>
          <cell r="C113">
            <v>710.35789999999997</v>
          </cell>
          <cell r="D113" t="str">
            <v>#Calc</v>
          </cell>
          <cell r="E113" t="str">
            <v>#Calc</v>
          </cell>
          <cell r="F113">
            <v>596.76165803108802</v>
          </cell>
          <cell r="G113">
            <v>399.94098494006835</v>
          </cell>
          <cell r="H113" t="e">
            <v>#VALUE!</v>
          </cell>
          <cell r="I113" t="e">
            <v>#VALUE!</v>
          </cell>
        </row>
        <row r="114">
          <cell r="A114">
            <v>40751</v>
          </cell>
          <cell r="B114">
            <v>46.5</v>
          </cell>
          <cell r="C114">
            <v>713.48329999999999</v>
          </cell>
          <cell r="D114" t="str">
            <v>#Calc</v>
          </cell>
          <cell r="E114" t="str">
            <v>#Calc</v>
          </cell>
          <cell r="F114">
            <v>602.33160621761658</v>
          </cell>
          <cell r="G114">
            <v>401.70062688159067</v>
          </cell>
          <cell r="H114" t="e">
            <v>#VALUE!</v>
          </cell>
          <cell r="I114" t="e">
            <v>#VALUE!</v>
          </cell>
        </row>
        <row r="115">
          <cell r="A115">
            <v>40750</v>
          </cell>
          <cell r="B115">
            <v>47.67</v>
          </cell>
          <cell r="C115">
            <v>723.21356000000003</v>
          </cell>
          <cell r="D115" t="str">
            <v>#Calc</v>
          </cell>
          <cell r="E115" t="str">
            <v>#Calc</v>
          </cell>
          <cell r="F115">
            <v>617.48704663212436</v>
          </cell>
          <cell r="G115">
            <v>407.17889321483335</v>
          </cell>
          <cell r="H115" t="e">
            <v>#VALUE!</v>
          </cell>
          <cell r="I115" t="e">
            <v>#VALUE!</v>
          </cell>
        </row>
        <row r="116">
          <cell r="A116">
            <v>40749</v>
          </cell>
          <cell r="B116">
            <v>48.12</v>
          </cell>
          <cell r="C116">
            <v>730.66125</v>
          </cell>
          <cell r="D116" t="str">
            <v>#Calc</v>
          </cell>
          <cell r="E116" t="str">
            <v>#Calc</v>
          </cell>
          <cell r="F116">
            <v>623.31606217616581</v>
          </cell>
          <cell r="G116">
            <v>411.37204215303518</v>
          </cell>
          <cell r="H116" t="e">
            <v>#VALUE!</v>
          </cell>
          <cell r="I116" t="e">
            <v>#VALUE!</v>
          </cell>
        </row>
        <row r="117">
          <cell r="A117">
            <v>40746</v>
          </cell>
          <cell r="B117">
            <v>48.58</v>
          </cell>
          <cell r="C117">
            <v>738.76873999999998</v>
          </cell>
          <cell r="D117" t="str">
            <v>#Calc</v>
          </cell>
          <cell r="E117" t="str">
            <v>#Calc</v>
          </cell>
          <cell r="F117">
            <v>629.27461139896377</v>
          </cell>
          <cell r="G117">
            <v>415.93666730324708</v>
          </cell>
          <cell r="H117" t="e">
            <v>#VALUE!</v>
          </cell>
          <cell r="I117" t="e">
            <v>#VALUE!</v>
          </cell>
        </row>
        <row r="118">
          <cell r="A118">
            <v>40745</v>
          </cell>
          <cell r="B118">
            <v>48.39</v>
          </cell>
          <cell r="C118">
            <v>735.76293999999996</v>
          </cell>
          <cell r="D118" t="str">
            <v>#Calc</v>
          </cell>
          <cell r="E118" t="str">
            <v>#Calc</v>
          </cell>
          <cell r="F118">
            <v>626.81347150259069</v>
          </cell>
          <cell r="G118">
            <v>414.24436175905191</v>
          </cell>
          <cell r="H118" t="e">
            <v>#VALUE!</v>
          </cell>
          <cell r="I118" t="e">
            <v>#VALUE!</v>
          </cell>
        </row>
        <row r="119">
          <cell r="A119">
            <v>40744</v>
          </cell>
          <cell r="B119">
            <v>48.18</v>
          </cell>
          <cell r="C119">
            <v>736.71900000000005</v>
          </cell>
          <cell r="D119" t="str">
            <v>#Calc</v>
          </cell>
          <cell r="E119" t="str">
            <v>#Calc</v>
          </cell>
          <cell r="F119">
            <v>624.09326424870471</v>
          </cell>
          <cell r="G119">
            <v>414.78263630778554</v>
          </cell>
          <cell r="H119" t="e">
            <v>#VALUE!</v>
          </cell>
          <cell r="I119" t="e">
            <v>#VALUE!</v>
          </cell>
        </row>
        <row r="120">
          <cell r="A120">
            <v>40743</v>
          </cell>
          <cell r="B120">
            <v>48.34</v>
          </cell>
          <cell r="C120">
            <v>739.00729999999999</v>
          </cell>
          <cell r="D120" t="str">
            <v>#Calc</v>
          </cell>
          <cell r="E120" t="str">
            <v>#Calc</v>
          </cell>
          <cell r="F120">
            <v>626.1658031088084</v>
          </cell>
          <cell r="G120">
            <v>416.0709797693537</v>
          </cell>
          <cell r="H120" t="e">
            <v>#VALUE!</v>
          </cell>
          <cell r="I120" t="e">
            <v>#VALUE!</v>
          </cell>
        </row>
        <row r="121">
          <cell r="A121">
            <v>40742</v>
          </cell>
          <cell r="B121">
            <v>47.92</v>
          </cell>
          <cell r="C121">
            <v>734.02855999999997</v>
          </cell>
          <cell r="D121" t="str">
            <v>#Calc</v>
          </cell>
          <cell r="E121" t="str">
            <v>#Calc</v>
          </cell>
          <cell r="F121">
            <v>620.72538860103634</v>
          </cell>
          <cell r="G121">
            <v>413.26788265540523</v>
          </cell>
          <cell r="H121" t="e">
            <v>#VALUE!</v>
          </cell>
          <cell r="I121" t="e">
            <v>#VALUE!</v>
          </cell>
        </row>
        <row r="122">
          <cell r="A122">
            <v>40739</v>
          </cell>
          <cell r="B122">
            <v>48</v>
          </cell>
          <cell r="C122">
            <v>739.21519999999998</v>
          </cell>
          <cell r="D122" t="str">
            <v>#Calc</v>
          </cell>
          <cell r="E122" t="str">
            <v>#Calc</v>
          </cell>
          <cell r="F122">
            <v>621.76165803108802</v>
          </cell>
          <cell r="G122">
            <v>416.18803024597827</v>
          </cell>
          <cell r="H122" t="e">
            <v>#VALUE!</v>
          </cell>
          <cell r="I122" t="e">
            <v>#VALUE!</v>
          </cell>
        </row>
        <row r="123">
          <cell r="A123">
            <v>40738</v>
          </cell>
          <cell r="B123">
            <v>47.8</v>
          </cell>
          <cell r="C123">
            <v>728.95214999999996</v>
          </cell>
          <cell r="D123" t="str">
            <v>#Calc</v>
          </cell>
          <cell r="E123" t="str">
            <v>#Calc</v>
          </cell>
          <cell r="F123">
            <v>619.17098445595855</v>
          </cell>
          <cell r="G123">
            <v>410.40979602701736</v>
          </cell>
          <cell r="H123" t="e">
            <v>#VALUE!</v>
          </cell>
          <cell r="I123" t="e">
            <v>#VALUE!</v>
          </cell>
        </row>
        <row r="124">
          <cell r="A124">
            <v>40737</v>
          </cell>
          <cell r="B124">
            <v>47.79</v>
          </cell>
          <cell r="C124">
            <v>732.98566000000005</v>
          </cell>
          <cell r="D124" t="str">
            <v>#Calc</v>
          </cell>
          <cell r="E124" t="str">
            <v>#Calc</v>
          </cell>
          <cell r="F124">
            <v>619.04145077720204</v>
          </cell>
          <cell r="G124">
            <v>412.68071602687337</v>
          </cell>
          <cell r="H124" t="e">
            <v>#VALUE!</v>
          </cell>
          <cell r="I124" t="e">
            <v>#VALUE!</v>
          </cell>
        </row>
        <row r="125">
          <cell r="A125">
            <v>40736</v>
          </cell>
          <cell r="B125">
            <v>47.84</v>
          </cell>
          <cell r="C125">
            <v>732.98</v>
          </cell>
          <cell r="D125" t="str">
            <v>#Calc</v>
          </cell>
          <cell r="E125" t="str">
            <v>#Calc</v>
          </cell>
          <cell r="F125">
            <v>619.68911917098455</v>
          </cell>
          <cell r="G125">
            <v>412.67752937128074</v>
          </cell>
          <cell r="H125" t="e">
            <v>#VALUE!</v>
          </cell>
          <cell r="I125" t="e">
            <v>#VALUE!</v>
          </cell>
        </row>
        <row r="126">
          <cell r="A126">
            <v>40735</v>
          </cell>
          <cell r="B126">
            <v>47.92</v>
          </cell>
          <cell r="C126">
            <v>729.44494999999995</v>
          </cell>
          <cell r="D126" t="str">
            <v>#Calc</v>
          </cell>
          <cell r="E126" t="str">
            <v>#Calc</v>
          </cell>
          <cell r="F126">
            <v>620.72538860103634</v>
          </cell>
          <cell r="G126">
            <v>410.68724900864606</v>
          </cell>
          <cell r="H126" t="e">
            <v>#VALUE!</v>
          </cell>
          <cell r="I126" t="e">
            <v>#VALUE!</v>
          </cell>
        </row>
        <row r="127">
          <cell r="A127">
            <v>40732</v>
          </cell>
          <cell r="B127">
            <v>48.3</v>
          </cell>
          <cell r="C127">
            <v>740.04809999999998</v>
          </cell>
          <cell r="D127" t="str">
            <v>#Calc</v>
          </cell>
          <cell r="E127" t="str">
            <v>#Calc</v>
          </cell>
          <cell r="F127">
            <v>625.6476683937824</v>
          </cell>
          <cell r="G127">
            <v>416.65696406983886</v>
          </cell>
          <cell r="H127" t="e">
            <v>#VALUE!</v>
          </cell>
          <cell r="I127" t="e">
            <v>#VALUE!</v>
          </cell>
        </row>
        <row r="128">
          <cell r="A128">
            <v>40731</v>
          </cell>
          <cell r="B128">
            <v>49.67</v>
          </cell>
          <cell r="C128">
            <v>744.62932999999998</v>
          </cell>
          <cell r="D128" t="str">
            <v>#Calc</v>
          </cell>
          <cell r="E128" t="str">
            <v>#Calc</v>
          </cell>
          <cell r="F128">
            <v>643.39378238341976</v>
          </cell>
          <cell r="G128">
            <v>419.23625774481172</v>
          </cell>
          <cell r="H128" t="e">
            <v>#VALUE!</v>
          </cell>
          <cell r="I128" t="e">
            <v>#VALUE!</v>
          </cell>
        </row>
        <row r="129">
          <cell r="A129">
            <v>40730</v>
          </cell>
          <cell r="B129">
            <v>49.27</v>
          </cell>
          <cell r="C129">
            <v>740.10766999999998</v>
          </cell>
          <cell r="D129" t="str">
            <v>#Calc</v>
          </cell>
          <cell r="E129" t="str">
            <v>#Calc</v>
          </cell>
          <cell r="F129">
            <v>638.2124352331607</v>
          </cell>
          <cell r="G129">
            <v>416.69050277543062</v>
          </cell>
          <cell r="H129" t="e">
            <v>#VALUE!</v>
          </cell>
          <cell r="I129" t="e">
            <v>#VALUE!</v>
          </cell>
        </row>
        <row r="130">
          <cell r="A130">
            <v>40729</v>
          </cell>
          <cell r="B130">
            <v>48.88</v>
          </cell>
          <cell r="C130">
            <v>740.02625</v>
          </cell>
          <cell r="D130" t="str">
            <v>#Calc</v>
          </cell>
          <cell r="E130" t="str">
            <v>#Calc</v>
          </cell>
          <cell r="F130">
            <v>633.16062176165804</v>
          </cell>
          <cell r="G130">
            <v>416.64466222801951</v>
          </cell>
          <cell r="H130" t="e">
            <v>#VALUE!</v>
          </cell>
          <cell r="I130" t="e">
            <v>#VALUE!</v>
          </cell>
        </row>
        <row r="131">
          <cell r="A131">
            <v>40728</v>
          </cell>
          <cell r="B131">
            <v>48.81</v>
          </cell>
          <cell r="C131">
            <v>735.82860000000005</v>
          </cell>
          <cell r="D131" t="str">
            <v>#Calc</v>
          </cell>
          <cell r="E131" t="str">
            <v>#Calc</v>
          </cell>
          <cell r="F131">
            <v>632.25388601036275</v>
          </cell>
          <cell r="G131">
            <v>414.28132921597916</v>
          </cell>
          <cell r="H131" t="e">
            <v>#VALUE!</v>
          </cell>
          <cell r="I131" t="e">
            <v>#VALUE!</v>
          </cell>
        </row>
        <row r="132">
          <cell r="A132">
            <v>40725</v>
          </cell>
          <cell r="B132">
            <v>48.81</v>
          </cell>
          <cell r="C132">
            <v>735.82860000000005</v>
          </cell>
          <cell r="D132" t="str">
            <v>#Calc</v>
          </cell>
          <cell r="E132" t="str">
            <v>#Calc</v>
          </cell>
          <cell r="F132">
            <v>632.25388601036275</v>
          </cell>
          <cell r="G132">
            <v>414.28132921597916</v>
          </cell>
          <cell r="H132" t="e">
            <v>#VALUE!</v>
          </cell>
          <cell r="I132" t="e">
            <v>#VALUE!</v>
          </cell>
        </row>
        <row r="133">
          <cell r="A133">
            <v>40724</v>
          </cell>
          <cell r="B133">
            <v>48.24</v>
          </cell>
          <cell r="C133">
            <v>731.41705000000002</v>
          </cell>
          <cell r="D133" t="str">
            <v>#Calc</v>
          </cell>
          <cell r="E133" t="str">
            <v>#Calc</v>
          </cell>
          <cell r="F133">
            <v>624.87046632124361</v>
          </cell>
          <cell r="G133">
            <v>411.7975676471807</v>
          </cell>
          <cell r="H133" t="e">
            <v>#VALUE!</v>
          </cell>
          <cell r="I133" t="e">
            <v>#VALUE!</v>
          </cell>
        </row>
        <row r="134">
          <cell r="A134">
            <v>40723</v>
          </cell>
          <cell r="B134">
            <v>48.08</v>
          </cell>
          <cell r="C134">
            <v>732.19100000000003</v>
          </cell>
          <cell r="D134" t="str">
            <v>#Calc</v>
          </cell>
          <cell r="E134" t="str">
            <v>#Calc</v>
          </cell>
          <cell r="F134">
            <v>622.79792746113992</v>
          </cell>
          <cell r="G134">
            <v>412.23331183373</v>
          </cell>
          <cell r="H134" t="e">
            <v>#VALUE!</v>
          </cell>
          <cell r="I134" t="e">
            <v>#VALUE!</v>
          </cell>
        </row>
        <row r="135">
          <cell r="A135">
            <v>40722</v>
          </cell>
          <cell r="B135">
            <v>47.68</v>
          </cell>
          <cell r="C135">
            <v>723.63599999999997</v>
          </cell>
          <cell r="D135" t="str">
            <v>#Calc</v>
          </cell>
          <cell r="E135" t="str">
            <v>#Calc</v>
          </cell>
          <cell r="F135">
            <v>617.61658031088075</v>
          </cell>
          <cell r="G135">
            <v>407.41673257676354</v>
          </cell>
          <cell r="H135" t="e">
            <v>#VALUE!</v>
          </cell>
          <cell r="I135" t="e">
            <v>#VALUE!</v>
          </cell>
        </row>
        <row r="136">
          <cell r="A136">
            <v>40721</v>
          </cell>
          <cell r="B136">
            <v>46.8</v>
          </cell>
          <cell r="C136">
            <v>715.15599999999995</v>
          </cell>
          <cell r="D136" t="str">
            <v>#Calc</v>
          </cell>
          <cell r="E136" t="str">
            <v>#Calc</v>
          </cell>
          <cell r="F136">
            <v>606.21761658031096</v>
          </cell>
          <cell r="G136">
            <v>402.64237932146523</v>
          </cell>
          <cell r="H136" t="e">
            <v>#VALUE!</v>
          </cell>
          <cell r="I136" t="e">
            <v>#VALUE!</v>
          </cell>
        </row>
        <row r="137">
          <cell r="A137">
            <v>40718</v>
          </cell>
          <cell r="B137">
            <v>46.42</v>
          </cell>
          <cell r="C137">
            <v>712.71349999999995</v>
          </cell>
          <cell r="D137" t="str">
            <v>#Calc</v>
          </cell>
          <cell r="E137" t="str">
            <v>#Calc</v>
          </cell>
          <cell r="F137">
            <v>601.29533678756479</v>
          </cell>
          <cell r="G137">
            <v>401.26721920046691</v>
          </cell>
          <cell r="H137" t="e">
            <v>#VALUE!</v>
          </cell>
          <cell r="I137" t="e">
            <v>#VALUE!</v>
          </cell>
        </row>
        <row r="138">
          <cell r="A138">
            <v>40717</v>
          </cell>
          <cell r="B138">
            <v>46.51</v>
          </cell>
          <cell r="C138">
            <v>710.91010000000006</v>
          </cell>
          <cell r="D138" t="str">
            <v>#Calc</v>
          </cell>
          <cell r="E138" t="str">
            <v>#Calc</v>
          </cell>
          <cell r="F138">
            <v>602.46113989637308</v>
          </cell>
          <cell r="G138">
            <v>400.25188091501838</v>
          </cell>
          <cell r="H138" t="e">
            <v>#VALUE!</v>
          </cell>
          <cell r="I138" t="e">
            <v>#VALUE!</v>
          </cell>
        </row>
        <row r="139">
          <cell r="A139">
            <v>40716</v>
          </cell>
          <cell r="B139">
            <v>46.41</v>
          </cell>
          <cell r="C139">
            <v>710.44269999999995</v>
          </cell>
          <cell r="D139" t="str">
            <v>#Calc</v>
          </cell>
          <cell r="E139" t="str">
            <v>#Calc</v>
          </cell>
          <cell r="F139">
            <v>601.16580310880829</v>
          </cell>
          <cell r="G139">
            <v>399.98872847262129</v>
          </cell>
          <cell r="H139" t="e">
            <v>#VALUE!</v>
          </cell>
          <cell r="I139" t="e">
            <v>#VALUE!</v>
          </cell>
        </row>
        <row r="140">
          <cell r="A140">
            <v>40715</v>
          </cell>
          <cell r="B140">
            <v>45.96</v>
          </cell>
          <cell r="C140">
            <v>706.03357000000005</v>
          </cell>
          <cell r="D140" t="str">
            <v>#Calc</v>
          </cell>
          <cell r="E140" t="str">
            <v>#Calc</v>
          </cell>
          <cell r="F140">
            <v>595.33678756476695</v>
          </cell>
          <cell r="G140">
            <v>397.50632939614343</v>
          </cell>
          <cell r="H140" t="e">
            <v>#VALUE!</v>
          </cell>
          <cell r="I140" t="e">
            <v>#VALUE!</v>
          </cell>
        </row>
        <row r="141">
          <cell r="A141">
            <v>40714</v>
          </cell>
          <cell r="B141">
            <v>44.96</v>
          </cell>
          <cell r="C141">
            <v>693.06970000000001</v>
          </cell>
          <cell r="D141" t="str">
            <v>#Calc</v>
          </cell>
          <cell r="E141" t="str">
            <v>#Calc</v>
          </cell>
          <cell r="F141">
            <v>582.38341968911925</v>
          </cell>
          <cell r="G141">
            <v>390.20749744617143</v>
          </cell>
          <cell r="H141" t="e">
            <v>#VALUE!</v>
          </cell>
          <cell r="I141" t="e">
            <v>#VALUE!</v>
          </cell>
        </row>
        <row r="142">
          <cell r="A142">
            <v>40711</v>
          </cell>
          <cell r="B142">
            <v>44.92</v>
          </cell>
          <cell r="C142">
            <v>688.82510000000002</v>
          </cell>
          <cell r="D142" t="str">
            <v>#Calc</v>
          </cell>
          <cell r="E142" t="str">
            <v>#Calc</v>
          </cell>
          <cell r="F142">
            <v>581.86528497409324</v>
          </cell>
          <cell r="G142">
            <v>387.81773095708667</v>
          </cell>
          <cell r="H142" t="e">
            <v>#VALUE!</v>
          </cell>
          <cell r="I142" t="e">
            <v>#VALUE!</v>
          </cell>
        </row>
        <row r="143">
          <cell r="A143">
            <v>40710</v>
          </cell>
          <cell r="B143">
            <v>45.6</v>
          </cell>
          <cell r="C143">
            <v>697.69079999999997</v>
          </cell>
          <cell r="D143" t="str">
            <v>#Calc</v>
          </cell>
          <cell r="E143" t="str">
            <v>#Calc</v>
          </cell>
          <cell r="F143">
            <v>590.67357512953379</v>
          </cell>
          <cell r="G143">
            <v>392.80923846363112</v>
          </cell>
          <cell r="H143" t="e">
            <v>#VALUE!</v>
          </cell>
          <cell r="I143" t="e">
            <v>#VALUE!</v>
          </cell>
        </row>
        <row r="144">
          <cell r="A144">
            <v>40709</v>
          </cell>
          <cell r="B144">
            <v>46.64</v>
          </cell>
          <cell r="C144">
            <v>711.1771</v>
          </cell>
          <cell r="D144" t="str">
            <v>#Calc</v>
          </cell>
          <cell r="E144" t="str">
            <v>#Calc</v>
          </cell>
          <cell r="F144">
            <v>604.14507772020727</v>
          </cell>
          <cell r="G144">
            <v>400.40220548095755</v>
          </cell>
          <cell r="H144" t="e">
            <v>#VALUE!</v>
          </cell>
          <cell r="I144" t="e">
            <v>#VALUE!</v>
          </cell>
        </row>
        <row r="145">
          <cell r="A145">
            <v>40708</v>
          </cell>
          <cell r="B145">
            <v>46.86</v>
          </cell>
          <cell r="C145">
            <v>716.25409999999999</v>
          </cell>
          <cell r="D145" t="str">
            <v>#Calc</v>
          </cell>
          <cell r="E145" t="str">
            <v>#Calc</v>
          </cell>
          <cell r="F145">
            <v>606.99481865284974</v>
          </cell>
          <cell r="G145">
            <v>403.26062428722508</v>
          </cell>
          <cell r="H145" t="e">
            <v>#VALUE!</v>
          </cell>
          <cell r="I145" t="e">
            <v>#VALUE!</v>
          </cell>
        </row>
        <row r="146">
          <cell r="A146">
            <v>40707</v>
          </cell>
          <cell r="B146">
            <v>46.8</v>
          </cell>
          <cell r="C146">
            <v>708.86739999999998</v>
          </cell>
          <cell r="D146" t="str">
            <v>#Calc</v>
          </cell>
          <cell r="E146" t="str">
            <v>#Calc</v>
          </cell>
          <cell r="F146">
            <v>606.21761658031096</v>
          </cell>
          <cell r="G146">
            <v>399.1018135335799</v>
          </cell>
          <cell r="H146" t="e">
            <v>#VALUE!</v>
          </cell>
          <cell r="I146" t="e">
            <v>#VALUE!</v>
          </cell>
        </row>
        <row r="147">
          <cell r="A147">
            <v>40704</v>
          </cell>
          <cell r="B147">
            <v>47.67</v>
          </cell>
          <cell r="C147">
            <v>719.15686000000005</v>
          </cell>
          <cell r="D147" t="str">
            <v>#Calc</v>
          </cell>
          <cell r="E147" t="str">
            <v>#Calc</v>
          </cell>
          <cell r="F147">
            <v>617.48704663212436</v>
          </cell>
          <cell r="G147">
            <v>404.89491693526156</v>
          </cell>
          <cell r="H147" t="e">
            <v>#VALUE!</v>
          </cell>
          <cell r="I147" t="e">
            <v>#VALUE!</v>
          </cell>
        </row>
        <row r="148">
          <cell r="A148">
            <v>40703</v>
          </cell>
          <cell r="B148">
            <v>46.91</v>
          </cell>
          <cell r="C148">
            <v>708.62536999999998</v>
          </cell>
          <cell r="D148" t="str">
            <v>#Calc</v>
          </cell>
          <cell r="E148" t="str">
            <v>#Calc</v>
          </cell>
          <cell r="F148">
            <v>607.64248704663203</v>
          </cell>
          <cell r="G148">
            <v>398.96554741112948</v>
          </cell>
          <cell r="H148" t="e">
            <v>#VALUE!</v>
          </cell>
          <cell r="I148" t="e">
            <v>#VALUE!</v>
          </cell>
        </row>
        <row r="149">
          <cell r="A149">
            <v>40702</v>
          </cell>
          <cell r="B149">
            <v>46.19</v>
          </cell>
          <cell r="C149">
            <v>698.53930000000003</v>
          </cell>
          <cell r="D149" t="str">
            <v>#Calc</v>
          </cell>
          <cell r="E149" t="str">
            <v>#Calc</v>
          </cell>
          <cell r="F149">
            <v>598.31606217616581</v>
          </cell>
          <cell r="G149">
            <v>393.28695529583877</v>
          </cell>
          <cell r="H149" t="e">
            <v>#VALUE!</v>
          </cell>
          <cell r="I149" t="e">
            <v>#VALUE!</v>
          </cell>
        </row>
        <row r="150">
          <cell r="A150">
            <v>40701</v>
          </cell>
          <cell r="B150">
            <v>46.02</v>
          </cell>
          <cell r="C150">
            <v>698.85559999999998</v>
          </cell>
          <cell r="D150" t="str">
            <v>#Calc</v>
          </cell>
          <cell r="E150" t="str">
            <v>#Calc</v>
          </cell>
          <cell r="F150">
            <v>596.11398963730574</v>
          </cell>
          <cell r="G150">
            <v>393.46503642020798</v>
          </cell>
          <cell r="H150" t="e">
            <v>#VALUE!</v>
          </cell>
          <cell r="I150" t="e">
            <v>#VALUE!</v>
          </cell>
        </row>
        <row r="151">
          <cell r="A151">
            <v>40700</v>
          </cell>
          <cell r="B151">
            <v>45.74</v>
          </cell>
          <cell r="C151">
            <v>694.69749999999999</v>
          </cell>
          <cell r="D151" t="str">
            <v>#Calc</v>
          </cell>
          <cell r="E151" t="str">
            <v>#Calc</v>
          </cell>
          <cell r="F151">
            <v>592.48704663212436</v>
          </cell>
          <cell r="G151">
            <v>391.12397058638066</v>
          </cell>
          <cell r="H151" t="e">
            <v>#VALUE!</v>
          </cell>
          <cell r="I151" t="e">
            <v>#VALUE!</v>
          </cell>
        </row>
        <row r="152">
          <cell r="A152">
            <v>40697</v>
          </cell>
          <cell r="B152">
            <v>46.99</v>
          </cell>
          <cell r="C152">
            <v>707.97199999999998</v>
          </cell>
          <cell r="D152" t="str">
            <v>#Calc</v>
          </cell>
          <cell r="E152" t="str">
            <v>#Calc</v>
          </cell>
          <cell r="F152">
            <v>608.67875647668393</v>
          </cell>
          <cell r="G152">
            <v>398.59769137499569</v>
          </cell>
          <cell r="H152" t="e">
            <v>#VALUE!</v>
          </cell>
          <cell r="I152" t="e">
            <v>#VALUE!</v>
          </cell>
        </row>
        <row r="153">
          <cell r="A153">
            <v>40696</v>
          </cell>
          <cell r="B153">
            <v>47.43</v>
          </cell>
          <cell r="C153">
            <v>710.08950000000004</v>
          </cell>
          <cell r="D153" t="str">
            <v>#Calc</v>
          </cell>
          <cell r="E153" t="str">
            <v>#Calc</v>
          </cell>
          <cell r="F153">
            <v>614.37823834196899</v>
          </cell>
          <cell r="G153">
            <v>399.78987215543134</v>
          </cell>
          <cell r="H153" t="e">
            <v>#VALUE!</v>
          </cell>
          <cell r="I153" t="e">
            <v>#VALUE!</v>
          </cell>
        </row>
        <row r="154">
          <cell r="A154">
            <v>40695</v>
          </cell>
          <cell r="B154">
            <v>47.15</v>
          </cell>
          <cell r="C154">
            <v>710.96673999999996</v>
          </cell>
          <cell r="D154" t="str">
            <v>#Calc</v>
          </cell>
          <cell r="E154" t="str">
            <v>#Calc</v>
          </cell>
          <cell r="F154">
            <v>610.75129533678762</v>
          </cell>
          <cell r="G154">
            <v>400.28376999147827</v>
          </cell>
          <cell r="H154" t="e">
            <v>#VALUE!</v>
          </cell>
          <cell r="I154" t="e">
            <v>#VALUE!</v>
          </cell>
        </row>
        <row r="155">
          <cell r="A155">
            <v>40694</v>
          </cell>
          <cell r="B155">
            <v>47.52</v>
          </cell>
          <cell r="C155">
            <v>720.23199999999997</v>
          </cell>
          <cell r="D155" t="str">
            <v>#Calc</v>
          </cell>
          <cell r="E155" t="str">
            <v>#Calc</v>
          </cell>
          <cell r="F155">
            <v>615.54404145077729</v>
          </cell>
          <cell r="G155">
            <v>405.50023511437729</v>
          </cell>
          <cell r="H155" t="e">
            <v>#VALUE!</v>
          </cell>
          <cell r="I155" t="e">
            <v>#VALUE!</v>
          </cell>
        </row>
        <row r="156">
          <cell r="A156">
            <v>40693</v>
          </cell>
          <cell r="B156">
            <v>47.34</v>
          </cell>
          <cell r="C156">
            <v>721.625</v>
          </cell>
          <cell r="D156" t="str">
            <v>#Calc</v>
          </cell>
          <cell r="E156" t="str">
            <v>#Calc</v>
          </cell>
          <cell r="F156">
            <v>613.2124352331607</v>
          </cell>
          <cell r="G156">
            <v>406.28451271869687</v>
          </cell>
          <cell r="H156" t="e">
            <v>#VALUE!</v>
          </cell>
          <cell r="I156" t="e">
            <v>#VALUE!</v>
          </cell>
        </row>
        <row r="157">
          <cell r="A157">
            <v>40690</v>
          </cell>
          <cell r="B157">
            <v>47.34</v>
          </cell>
          <cell r="C157">
            <v>721.625</v>
          </cell>
          <cell r="D157" t="str">
            <v>#Calc</v>
          </cell>
          <cell r="E157" t="str">
            <v>#Calc</v>
          </cell>
          <cell r="F157">
            <v>613.2124352331607</v>
          </cell>
          <cell r="G157">
            <v>406.28451271869687</v>
          </cell>
          <cell r="H157" t="e">
            <v>#VALUE!</v>
          </cell>
          <cell r="I157" t="e">
            <v>#VALUE!</v>
          </cell>
        </row>
        <row r="158">
          <cell r="A158">
            <v>40689</v>
          </cell>
          <cell r="B158">
            <v>46.89</v>
          </cell>
          <cell r="C158">
            <v>720.12067000000002</v>
          </cell>
          <cell r="D158" t="str">
            <v>#Calc</v>
          </cell>
          <cell r="E158" t="str">
            <v>#Calc</v>
          </cell>
          <cell r="F158">
            <v>607.38341968911925</v>
          </cell>
          <cell r="G158">
            <v>405.4375548375009</v>
          </cell>
          <cell r="H158" t="e">
            <v>#VALUE!</v>
          </cell>
          <cell r="I158" t="e">
            <v>#VALUE!</v>
          </cell>
        </row>
        <row r="159">
          <cell r="A159">
            <v>40688</v>
          </cell>
          <cell r="B159">
            <v>46.77</v>
          </cell>
          <cell r="C159">
            <v>716.76289999999995</v>
          </cell>
          <cell r="D159" t="str">
            <v>#Calc</v>
          </cell>
          <cell r="E159" t="str">
            <v>#Calc</v>
          </cell>
          <cell r="F159">
            <v>605.82901554404145</v>
          </cell>
          <cell r="G159">
            <v>403.54708548254291</v>
          </cell>
          <cell r="H159" t="e">
            <v>#VALUE!</v>
          </cell>
          <cell r="I159" t="e">
            <v>#VALUE!</v>
          </cell>
        </row>
        <row r="160">
          <cell r="A160">
            <v>40687</v>
          </cell>
          <cell r="B160">
            <v>46.14</v>
          </cell>
          <cell r="C160">
            <v>710.53449999999998</v>
          </cell>
          <cell r="D160" t="str">
            <v>#Calc</v>
          </cell>
          <cell r="E160" t="str">
            <v>#Calc</v>
          </cell>
          <cell r="F160">
            <v>597.66839378238342</v>
          </cell>
          <cell r="G160">
            <v>400.04041309866335</v>
          </cell>
          <cell r="H160" t="e">
            <v>#VALUE!</v>
          </cell>
          <cell r="I160" t="e">
            <v>#VALUE!</v>
          </cell>
        </row>
        <row r="161">
          <cell r="A161">
            <v>40686</v>
          </cell>
          <cell r="B161">
            <v>46.13</v>
          </cell>
          <cell r="C161">
            <v>710.1377</v>
          </cell>
          <cell r="D161" t="str">
            <v>#Calc</v>
          </cell>
          <cell r="E161" t="str">
            <v>#Calc</v>
          </cell>
          <cell r="F161">
            <v>597.53886010362703</v>
          </cell>
          <cell r="G161">
            <v>399.81700939917016</v>
          </cell>
          <cell r="H161" t="e">
            <v>#VALUE!</v>
          </cell>
          <cell r="I161" t="e">
            <v>#VALUE!</v>
          </cell>
        </row>
        <row r="162">
          <cell r="A162">
            <v>40683</v>
          </cell>
          <cell r="B162">
            <v>46.55</v>
          </cell>
          <cell r="C162">
            <v>715.17364999999995</v>
          </cell>
          <cell r="D162" t="str">
            <v>#Calc</v>
          </cell>
          <cell r="E162" t="str">
            <v>#Calc</v>
          </cell>
          <cell r="F162">
            <v>602.97927461139898</v>
          </cell>
          <cell r="G162">
            <v>402.65231650719124</v>
          </cell>
          <cell r="H162" t="e">
            <v>#VALUE!</v>
          </cell>
          <cell r="I162" t="e">
            <v>#VALUE!</v>
          </cell>
        </row>
        <row r="163">
          <cell r="A163">
            <v>40682</v>
          </cell>
          <cell r="B163">
            <v>45.53</v>
          </cell>
          <cell r="C163">
            <v>709.67267000000004</v>
          </cell>
          <cell r="D163" t="str">
            <v>#Calc</v>
          </cell>
          <cell r="E163" t="str">
            <v>#Calc</v>
          </cell>
          <cell r="F163">
            <v>589.76683937823839</v>
          </cell>
          <cell r="G163">
            <v>399.55519129842594</v>
          </cell>
          <cell r="H163" t="e">
            <v>#VALUE!</v>
          </cell>
          <cell r="I163" t="e">
            <v>#VALUE!</v>
          </cell>
        </row>
        <row r="164">
          <cell r="A164">
            <v>40681</v>
          </cell>
          <cell r="B164">
            <v>44.36</v>
          </cell>
          <cell r="C164">
            <v>701.39153999999996</v>
          </cell>
          <cell r="D164" t="str">
            <v>#Calc</v>
          </cell>
          <cell r="E164" t="str">
            <v>#Calc</v>
          </cell>
          <cell r="F164">
            <v>574.61139896373061</v>
          </cell>
          <cell r="G164">
            <v>394.8928045091514</v>
          </cell>
          <cell r="H164" t="e">
            <v>#VALUE!</v>
          </cell>
          <cell r="I164" t="e">
            <v>#VALUE!</v>
          </cell>
        </row>
        <row r="165">
          <cell r="A165">
            <v>40680</v>
          </cell>
          <cell r="B165">
            <v>42.95</v>
          </cell>
          <cell r="C165">
            <v>683.02562999999998</v>
          </cell>
          <cell r="D165" t="str">
            <v>#Calc</v>
          </cell>
          <cell r="E165" t="str">
            <v>#Calc</v>
          </cell>
          <cell r="F165">
            <v>556.34715025906735</v>
          </cell>
          <cell r="G165">
            <v>384.55255189181497</v>
          </cell>
          <cell r="H165" t="e">
            <v>#VALUE!</v>
          </cell>
          <cell r="I165" t="e">
            <v>#VALUE!</v>
          </cell>
        </row>
        <row r="166">
          <cell r="A166">
            <v>40679</v>
          </cell>
          <cell r="B166">
            <v>43.9</v>
          </cell>
          <cell r="C166">
            <v>698.50287000000003</v>
          </cell>
          <cell r="D166" t="str">
            <v>#Calc</v>
          </cell>
          <cell r="E166" t="str">
            <v>#Calc</v>
          </cell>
          <cell r="F166">
            <v>568.65284974093265</v>
          </cell>
          <cell r="G166">
            <v>393.26644471929507</v>
          </cell>
          <cell r="H166" t="e">
            <v>#VALUE!</v>
          </cell>
          <cell r="I166" t="e">
            <v>#VALUE!</v>
          </cell>
        </row>
        <row r="167">
          <cell r="A167">
            <v>40676</v>
          </cell>
          <cell r="B167">
            <v>44.9</v>
          </cell>
          <cell r="C167">
            <v>710.80259999999998</v>
          </cell>
          <cell r="D167" t="str">
            <v>#Calc</v>
          </cell>
          <cell r="E167" t="str">
            <v>#Calc</v>
          </cell>
          <cell r="F167">
            <v>581.60621761658035</v>
          </cell>
          <cell r="G167">
            <v>400.19135697929374</v>
          </cell>
          <cell r="H167" t="e">
            <v>#VALUE!</v>
          </cell>
          <cell r="I167" t="e">
            <v>#VALUE!</v>
          </cell>
        </row>
        <row r="168">
          <cell r="A168">
            <v>40675</v>
          </cell>
          <cell r="B168">
            <v>44.91</v>
          </cell>
          <cell r="C168">
            <v>709.72844999999995</v>
          </cell>
          <cell r="D168" t="str">
            <v>#Calc</v>
          </cell>
          <cell r="E168" t="str">
            <v>#Calc</v>
          </cell>
          <cell r="F168">
            <v>581.73575129533674</v>
          </cell>
          <cell r="G168">
            <v>399.58659618340005</v>
          </cell>
          <cell r="H168" t="e">
            <v>#VALUE!</v>
          </cell>
          <cell r="I168" t="e">
            <v>#VALUE!</v>
          </cell>
        </row>
        <row r="169">
          <cell r="A169">
            <v>40674</v>
          </cell>
          <cell r="B169">
            <v>45.1</v>
          </cell>
          <cell r="C169">
            <v>714.39355</v>
          </cell>
          <cell r="D169" t="str">
            <v>#Calc</v>
          </cell>
          <cell r="E169" t="str">
            <v>#Calc</v>
          </cell>
          <cell r="F169">
            <v>584.19689119170982</v>
          </cell>
          <cell r="G169">
            <v>402.21310978850522</v>
          </cell>
          <cell r="H169" t="e">
            <v>#VALUE!</v>
          </cell>
          <cell r="I169" t="e">
            <v>#VALUE!</v>
          </cell>
        </row>
        <row r="170">
          <cell r="A170">
            <v>40673</v>
          </cell>
          <cell r="B170">
            <v>46.36</v>
          </cell>
          <cell r="C170">
            <v>728.81449999999995</v>
          </cell>
          <cell r="D170" t="str">
            <v>#Calc</v>
          </cell>
          <cell r="E170" t="str">
            <v>#Calc</v>
          </cell>
          <cell r="F170">
            <v>600.51813471502589</v>
          </cell>
          <cell r="G170">
            <v>410.33229723862217</v>
          </cell>
          <cell r="H170" t="e">
            <v>#VALUE!</v>
          </cell>
          <cell r="I170" t="e">
            <v>#VALUE!</v>
          </cell>
        </row>
        <row r="171">
          <cell r="A171">
            <v>40672</v>
          </cell>
          <cell r="B171">
            <v>46.96</v>
          </cell>
          <cell r="C171">
            <v>727.96154999999999</v>
          </cell>
          <cell r="D171" t="str">
            <v>#Calc</v>
          </cell>
          <cell r="E171" t="str">
            <v>#Calc</v>
          </cell>
          <cell r="F171">
            <v>608.29015544041454</v>
          </cell>
          <cell r="G171">
            <v>409.85207499698231</v>
          </cell>
          <cell r="H171" t="e">
            <v>#VALUE!</v>
          </cell>
          <cell r="I171" t="e">
            <v>#VALUE!</v>
          </cell>
        </row>
        <row r="172">
          <cell r="A172">
            <v>40669</v>
          </cell>
          <cell r="B172">
            <v>47.24</v>
          </cell>
          <cell r="C172">
            <v>725.79060000000004</v>
          </cell>
          <cell r="D172" t="str">
            <v>#Calc</v>
          </cell>
          <cell r="E172" t="str">
            <v>#Calc</v>
          </cell>
          <cell r="F172">
            <v>611.91709844559591</v>
          </cell>
          <cell r="G172">
            <v>408.62980115269102</v>
          </cell>
          <cell r="H172" t="e">
            <v>#VALUE!</v>
          </cell>
          <cell r="I172" t="e">
            <v>#VALUE!</v>
          </cell>
        </row>
        <row r="173">
          <cell r="A173">
            <v>40668</v>
          </cell>
          <cell r="B173">
            <v>46.46</v>
          </cell>
          <cell r="C173">
            <v>714.68195000000003</v>
          </cell>
          <cell r="D173" t="str">
            <v>#Calc</v>
          </cell>
          <cell r="E173" t="str">
            <v>#Calc</v>
          </cell>
          <cell r="F173">
            <v>601.81347150259069</v>
          </cell>
          <cell r="G173">
            <v>402.37548284025377</v>
          </cell>
          <cell r="H173" t="e">
            <v>#VALUE!</v>
          </cell>
          <cell r="I173" t="e">
            <v>#VALUE!</v>
          </cell>
        </row>
        <row r="174">
          <cell r="A174">
            <v>40667</v>
          </cell>
          <cell r="B174">
            <v>47.43</v>
          </cell>
          <cell r="C174">
            <v>723.70012999999994</v>
          </cell>
          <cell r="D174" t="str">
            <v>#Calc</v>
          </cell>
          <cell r="E174" t="str">
            <v>#Calc</v>
          </cell>
          <cell r="F174">
            <v>614.37823834196899</v>
          </cell>
          <cell r="G174">
            <v>407.4528386232567</v>
          </cell>
          <cell r="H174" t="e">
            <v>#VALUE!</v>
          </cell>
          <cell r="I174" t="e">
            <v>#VALUE!</v>
          </cell>
        </row>
        <row r="175">
          <cell r="A175">
            <v>40666</v>
          </cell>
          <cell r="B175">
            <v>48.68</v>
          </cell>
          <cell r="C175">
            <v>742.21245999999996</v>
          </cell>
          <cell r="D175" t="str">
            <v>#Calc</v>
          </cell>
          <cell r="E175" t="str">
            <v>#Calc</v>
          </cell>
          <cell r="F175">
            <v>630.56994818652856</v>
          </cell>
          <cell r="G175">
            <v>417.87552765611684</v>
          </cell>
          <cell r="H175" t="e">
            <v>#VALUE!</v>
          </cell>
          <cell r="I175" t="e">
            <v>#VALUE!</v>
          </cell>
        </row>
        <row r="176">
          <cell r="A176">
            <v>40665</v>
          </cell>
          <cell r="B176">
            <v>50.18</v>
          </cell>
          <cell r="C176">
            <v>759.05175999999994</v>
          </cell>
          <cell r="D176" t="str">
            <v>#Calc</v>
          </cell>
          <cell r="E176" t="str">
            <v>#Calc</v>
          </cell>
          <cell r="F176">
            <v>650</v>
          </cell>
          <cell r="G176">
            <v>427.35627845469492</v>
          </cell>
          <cell r="H176" t="e">
            <v>#VALUE!</v>
          </cell>
          <cell r="I176" t="e">
            <v>#VALUE!</v>
          </cell>
        </row>
        <row r="177">
          <cell r="A177">
            <v>40662</v>
          </cell>
          <cell r="B177">
            <v>50.99</v>
          </cell>
          <cell r="C177">
            <v>768.03110000000004</v>
          </cell>
          <cell r="D177" t="str">
            <v>#Calc</v>
          </cell>
          <cell r="E177" t="str">
            <v>#Calc</v>
          </cell>
          <cell r="F177">
            <v>660.49222797927462</v>
          </cell>
          <cell r="G177">
            <v>432.41176679896734</v>
          </cell>
          <cell r="H177" t="e">
            <v>#VALUE!</v>
          </cell>
          <cell r="I177" t="e">
            <v>#VALUE!</v>
          </cell>
        </row>
        <row r="178">
          <cell r="A178">
            <v>40661</v>
          </cell>
          <cell r="B178">
            <v>51.03</v>
          </cell>
          <cell r="C178">
            <v>768.49180000000001</v>
          </cell>
          <cell r="D178" t="str">
            <v>#Calc</v>
          </cell>
          <cell r="E178" t="str">
            <v>#Calc</v>
          </cell>
          <cell r="F178">
            <v>661.01036269430051</v>
          </cell>
          <cell r="G178">
            <v>432.67114705188192</v>
          </cell>
          <cell r="H178" t="e">
            <v>#VALUE!</v>
          </cell>
          <cell r="I178" t="e">
            <v>#VALUE!</v>
          </cell>
        </row>
        <row r="179">
          <cell r="A179">
            <v>40660</v>
          </cell>
          <cell r="B179">
            <v>51.53</v>
          </cell>
          <cell r="C179">
            <v>766.38340000000005</v>
          </cell>
          <cell r="D179" t="str">
            <v>#Calc</v>
          </cell>
          <cell r="E179" t="str">
            <v>#Calc</v>
          </cell>
          <cell r="F179">
            <v>667.48704663212436</v>
          </cell>
          <cell r="G179">
            <v>431.48408969298214</v>
          </cell>
          <cell r="H179" t="e">
            <v>#VALUE!</v>
          </cell>
          <cell r="I179" t="e">
            <v>#VALUE!</v>
          </cell>
        </row>
        <row r="180">
          <cell r="A180">
            <v>40659</v>
          </cell>
          <cell r="B180">
            <v>50.81</v>
          </cell>
          <cell r="C180">
            <v>761.64850000000001</v>
          </cell>
          <cell r="D180" t="str">
            <v>#Calc</v>
          </cell>
          <cell r="E180" t="str">
            <v>#Calc</v>
          </cell>
          <cell r="F180">
            <v>658.16062176165804</v>
          </cell>
          <cell r="G180">
            <v>428.81827775565762</v>
          </cell>
          <cell r="H180" t="e">
            <v>#VALUE!</v>
          </cell>
          <cell r="I180" t="e">
            <v>#VALUE!</v>
          </cell>
        </row>
        <row r="181">
          <cell r="A181">
            <v>40658</v>
          </cell>
          <cell r="B181">
            <v>50.87</v>
          </cell>
          <cell r="C181">
            <v>761.76400000000001</v>
          </cell>
          <cell r="D181" t="str">
            <v>#Calc</v>
          </cell>
          <cell r="E181" t="str">
            <v>#Calc</v>
          </cell>
          <cell r="F181">
            <v>658.93782383419693</v>
          </cell>
          <cell r="G181">
            <v>428.88330579822684</v>
          </cell>
          <cell r="H181" t="e">
            <v>#VALUE!</v>
          </cell>
          <cell r="I181" t="e">
            <v>#VALUE!</v>
          </cell>
        </row>
        <row r="182">
          <cell r="A182">
            <v>40655</v>
          </cell>
          <cell r="B182">
            <v>50.16</v>
          </cell>
          <cell r="C182">
            <v>757.54190000000006</v>
          </cell>
          <cell r="D182" t="str">
            <v>#Calc</v>
          </cell>
          <cell r="E182" t="str">
            <v>#Calc</v>
          </cell>
          <cell r="F182">
            <v>649.740932642487</v>
          </cell>
          <cell r="G182">
            <v>426.50620710964262</v>
          </cell>
          <cell r="H182" t="e">
            <v>#VALUE!</v>
          </cell>
          <cell r="I182" t="e">
            <v>#VALUE!</v>
          </cell>
        </row>
        <row r="183">
          <cell r="A183">
            <v>40654</v>
          </cell>
          <cell r="B183">
            <v>50.16</v>
          </cell>
          <cell r="C183">
            <v>757.54190000000006</v>
          </cell>
          <cell r="D183" t="str">
            <v>#Calc</v>
          </cell>
          <cell r="E183" t="str">
            <v>#Calc</v>
          </cell>
          <cell r="F183">
            <v>649.740932642487</v>
          </cell>
          <cell r="G183">
            <v>426.50620710964262</v>
          </cell>
          <cell r="H183" t="e">
            <v>#VALUE!</v>
          </cell>
          <cell r="I183" t="e">
            <v>#VALUE!</v>
          </cell>
        </row>
        <row r="184">
          <cell r="A184">
            <v>40653</v>
          </cell>
          <cell r="B184">
            <v>49.73</v>
          </cell>
          <cell r="C184">
            <v>754.06084999999996</v>
          </cell>
          <cell r="D184" t="str">
            <v>#Calc</v>
          </cell>
          <cell r="E184" t="str">
            <v>#Calc</v>
          </cell>
          <cell r="F184">
            <v>644.17098445595855</v>
          </cell>
          <cell r="G184">
            <v>424.54632946820914</v>
          </cell>
          <cell r="H184" t="e">
            <v>#VALUE!</v>
          </cell>
          <cell r="I184" t="e">
            <v>#VALUE!</v>
          </cell>
        </row>
        <row r="185">
          <cell r="A185">
            <v>40652</v>
          </cell>
          <cell r="B185">
            <v>49.32</v>
          </cell>
          <cell r="C185">
            <v>748.01009999999997</v>
          </cell>
          <cell r="D185" t="str">
            <v>#Calc</v>
          </cell>
          <cell r="E185" t="str">
            <v>#Calc</v>
          </cell>
          <cell r="F185">
            <v>638.8601036269431</v>
          </cell>
          <cell r="G185">
            <v>421.13967640694784</v>
          </cell>
          <cell r="H185" t="e">
            <v>#VALUE!</v>
          </cell>
          <cell r="I185" t="e">
            <v>#VALUE!</v>
          </cell>
        </row>
        <row r="186">
          <cell r="A186">
            <v>40651</v>
          </cell>
          <cell r="B186">
            <v>48.97</v>
          </cell>
          <cell r="C186">
            <v>746.87739999999997</v>
          </cell>
          <cell r="D186" t="str">
            <v>#Calc</v>
          </cell>
          <cell r="E186" t="str">
            <v>#Calc</v>
          </cell>
          <cell r="F186">
            <v>634.32642487046633</v>
          </cell>
          <cell r="G186">
            <v>420.50195117908504</v>
          </cell>
          <cell r="H186" t="e">
            <v>#VALUE!</v>
          </cell>
          <cell r="I186" t="e">
            <v>#VALUE!</v>
          </cell>
        </row>
        <row r="187">
          <cell r="A187">
            <v>40648</v>
          </cell>
          <cell r="B187">
            <v>49.5</v>
          </cell>
          <cell r="C187">
            <v>751.72609999999997</v>
          </cell>
          <cell r="D187" t="str">
            <v>#Calc</v>
          </cell>
          <cell r="E187" t="str">
            <v>#Calc</v>
          </cell>
          <cell r="F187">
            <v>641.19170984455968</v>
          </cell>
          <cell r="G187">
            <v>423.23183403627428</v>
          </cell>
          <cell r="H187" t="e">
            <v>#VALUE!</v>
          </cell>
          <cell r="I187" t="e">
            <v>#VALUE!</v>
          </cell>
        </row>
        <row r="188">
          <cell r="A188">
            <v>40647</v>
          </cell>
          <cell r="B188">
            <v>49.14</v>
          </cell>
          <cell r="C188">
            <v>745.79039999999998</v>
          </cell>
          <cell r="D188" t="str">
            <v>#Calc</v>
          </cell>
          <cell r="E188" t="str">
            <v>#Calc</v>
          </cell>
          <cell r="F188">
            <v>636.52849740932652</v>
          </cell>
          <cell r="G188">
            <v>419.88995566157223</v>
          </cell>
          <cell r="H188" t="e">
            <v>#VALUE!</v>
          </cell>
          <cell r="I188" t="e">
            <v>#VALUE!</v>
          </cell>
        </row>
        <row r="189">
          <cell r="A189">
            <v>40646</v>
          </cell>
          <cell r="B189">
            <v>49.16</v>
          </cell>
          <cell r="C189">
            <v>742.83720000000005</v>
          </cell>
          <cell r="D189" t="str">
            <v>#Calc</v>
          </cell>
          <cell r="E189" t="str">
            <v>#Calc</v>
          </cell>
          <cell r="F189">
            <v>636.7875647668393</v>
          </cell>
          <cell r="G189">
            <v>418.22726461988043</v>
          </cell>
          <cell r="H189" t="e">
            <v>#VALUE!</v>
          </cell>
          <cell r="I189" t="e">
            <v>#VALUE!</v>
          </cell>
        </row>
        <row r="190">
          <cell r="A190">
            <v>40645</v>
          </cell>
          <cell r="B190">
            <v>49.08</v>
          </cell>
          <cell r="C190">
            <v>740.06479999999999</v>
          </cell>
          <cell r="D190" t="str">
            <v>#Calc</v>
          </cell>
          <cell r="E190" t="str">
            <v>#Calc</v>
          </cell>
          <cell r="F190">
            <v>635.75129533678762</v>
          </cell>
          <cell r="G190">
            <v>416.66636639287702</v>
          </cell>
          <cell r="H190" t="e">
            <v>#VALUE!</v>
          </cell>
          <cell r="I190" t="e">
            <v>#VALUE!</v>
          </cell>
        </row>
        <row r="191">
          <cell r="A191">
            <v>40644</v>
          </cell>
          <cell r="B191">
            <v>49.61</v>
          </cell>
          <cell r="C191">
            <v>741.74980000000005</v>
          </cell>
          <cell r="D191" t="str">
            <v>#Calc</v>
          </cell>
          <cell r="E191" t="str">
            <v>#Calc</v>
          </cell>
          <cell r="F191">
            <v>642.61658031088075</v>
          </cell>
          <cell r="G191">
            <v>417.61504389702537</v>
          </cell>
          <cell r="H191" t="e">
            <v>#VALUE!</v>
          </cell>
          <cell r="I191" t="e">
            <v>#VALUE!</v>
          </cell>
        </row>
        <row r="192">
          <cell r="A192">
            <v>40641</v>
          </cell>
          <cell r="B192">
            <v>49.52</v>
          </cell>
          <cell r="C192">
            <v>745.70043999999996</v>
          </cell>
          <cell r="D192" t="str">
            <v>#Calc</v>
          </cell>
          <cell r="E192" t="str">
            <v>#Calc</v>
          </cell>
          <cell r="F192">
            <v>641.45077720207257</v>
          </cell>
          <cell r="G192">
            <v>419.83930698010442</v>
          </cell>
          <cell r="H192" t="e">
            <v>#VALUE!</v>
          </cell>
          <cell r="I192" t="e">
            <v>#VALUE!</v>
          </cell>
        </row>
        <row r="193">
          <cell r="A193">
            <v>40640</v>
          </cell>
          <cell r="B193">
            <v>49.71</v>
          </cell>
          <cell r="C193">
            <v>747.98895000000005</v>
          </cell>
          <cell r="D193" t="str">
            <v>#Calc</v>
          </cell>
          <cell r="E193" t="str">
            <v>#Calc</v>
          </cell>
          <cell r="F193">
            <v>643.91191709844566</v>
          </cell>
          <cell r="G193">
            <v>421.12776867447741</v>
          </cell>
          <cell r="H193" t="e">
            <v>#VALUE!</v>
          </cell>
          <cell r="I193" t="e">
            <v>#VALUE!</v>
          </cell>
        </row>
        <row r="194">
          <cell r="A194">
            <v>40639</v>
          </cell>
          <cell r="B194">
            <v>49.46</v>
          </cell>
          <cell r="C194">
            <v>743.06804999999997</v>
          </cell>
          <cell r="D194" t="str">
            <v>#Calc</v>
          </cell>
          <cell r="E194" t="str">
            <v>#Calc</v>
          </cell>
          <cell r="F194">
            <v>640.67357512953379</v>
          </cell>
          <cell r="G194">
            <v>418.35723625301551</v>
          </cell>
          <cell r="H194" t="e">
            <v>#VALUE!</v>
          </cell>
          <cell r="I194" t="e">
            <v>#VALUE!</v>
          </cell>
        </row>
        <row r="195">
          <cell r="A195">
            <v>40638</v>
          </cell>
          <cell r="B195">
            <v>49.04</v>
          </cell>
          <cell r="C195">
            <v>747.42773</v>
          </cell>
          <cell r="D195" t="str">
            <v>#Calc</v>
          </cell>
          <cell r="E195" t="str">
            <v>#Calc</v>
          </cell>
          <cell r="F195">
            <v>635.23316062176173</v>
          </cell>
          <cell r="G195">
            <v>420.81179431906008</v>
          </cell>
          <cell r="H195" t="e">
            <v>#VALUE!</v>
          </cell>
          <cell r="I195" t="e">
            <v>#VALUE!</v>
          </cell>
        </row>
        <row r="196">
          <cell r="A196">
            <v>40637</v>
          </cell>
          <cell r="B196">
            <v>48.58</v>
          </cell>
          <cell r="C196">
            <v>748.16380000000004</v>
          </cell>
          <cell r="D196" t="str">
            <v>#Calc</v>
          </cell>
          <cell r="E196" t="str">
            <v>#Calc</v>
          </cell>
          <cell r="F196">
            <v>629.27461139896377</v>
          </cell>
          <cell r="G196">
            <v>421.22621155970012</v>
          </cell>
          <cell r="H196" t="e">
            <v>#VALUE!</v>
          </cell>
          <cell r="I196" t="e">
            <v>#VALUE!</v>
          </cell>
        </row>
        <row r="197">
          <cell r="A197">
            <v>40634</v>
          </cell>
          <cell r="B197">
            <v>48.43</v>
          </cell>
          <cell r="C197">
            <v>743.35040000000004</v>
          </cell>
          <cell r="D197" t="str">
            <v>#Calc</v>
          </cell>
          <cell r="E197" t="str">
            <v>#Calc</v>
          </cell>
          <cell r="F197">
            <v>627.33160621761658</v>
          </cell>
          <cell r="G197">
            <v>418.51620307396286</v>
          </cell>
          <cell r="H197" t="e">
            <v>#VALUE!</v>
          </cell>
          <cell r="I197" t="e">
            <v>#VALUE!</v>
          </cell>
        </row>
        <row r="198">
          <cell r="A198">
            <v>40633</v>
          </cell>
          <cell r="B198">
            <v>48.47</v>
          </cell>
          <cell r="C198">
            <v>740.93773999999996</v>
          </cell>
          <cell r="D198" t="str">
            <v>#Calc</v>
          </cell>
          <cell r="E198" t="str">
            <v>#Calc</v>
          </cell>
          <cell r="F198">
            <v>627.84974093264248</v>
          </cell>
          <cell r="G198">
            <v>417.15784327149493</v>
          </cell>
          <cell r="H198" t="e">
            <v>#VALUE!</v>
          </cell>
          <cell r="I198" t="e">
            <v>#VALUE!</v>
          </cell>
        </row>
        <row r="199">
          <cell r="A199">
            <v>40632</v>
          </cell>
          <cell r="B199">
            <v>47.82</v>
          </cell>
          <cell r="C199">
            <v>736.60180000000003</v>
          </cell>
          <cell r="D199" t="str">
            <v>#Calc</v>
          </cell>
          <cell r="E199" t="str">
            <v>#Calc</v>
          </cell>
          <cell r="F199">
            <v>619.43005181347144</v>
          </cell>
          <cell r="G199">
            <v>414.71665114251175</v>
          </cell>
          <cell r="H199" t="e">
            <v>#VALUE!</v>
          </cell>
          <cell r="I199" t="e">
            <v>#VALUE!</v>
          </cell>
        </row>
        <row r="200">
          <cell r="A200">
            <v>40631</v>
          </cell>
          <cell r="B200">
            <v>47.2</v>
          </cell>
          <cell r="C200">
            <v>730.74285999999995</v>
          </cell>
          <cell r="D200" t="str">
            <v>#Calc</v>
          </cell>
          <cell r="E200" t="str">
            <v>#Calc</v>
          </cell>
          <cell r="F200">
            <v>611.39896373057002</v>
          </cell>
          <cell r="G200">
            <v>411.41798967298382</v>
          </cell>
          <cell r="H200" t="e">
            <v>#VALUE!</v>
          </cell>
          <cell r="I200" t="e">
            <v>#VALUE!</v>
          </cell>
        </row>
        <row r="201">
          <cell r="A201">
            <v>40630</v>
          </cell>
          <cell r="B201">
            <v>47.53</v>
          </cell>
          <cell r="C201">
            <v>733.06299999999999</v>
          </cell>
          <cell r="D201" t="str">
            <v>#Calc</v>
          </cell>
          <cell r="E201" t="str">
            <v>#Calc</v>
          </cell>
          <cell r="F201">
            <v>615.67357512953379</v>
          </cell>
          <cell r="G201">
            <v>412.72425947979372</v>
          </cell>
          <cell r="H201" t="e">
            <v>#VALUE!</v>
          </cell>
          <cell r="I201" t="e">
            <v>#VALUE!</v>
          </cell>
        </row>
        <row r="202">
          <cell r="A202">
            <v>40627</v>
          </cell>
          <cell r="B202">
            <v>47.39</v>
          </cell>
          <cell r="C202">
            <v>735.12980000000005</v>
          </cell>
          <cell r="D202" t="str">
            <v>#Calc</v>
          </cell>
          <cell r="E202" t="str">
            <v>#Calc</v>
          </cell>
          <cell r="F202">
            <v>613.8601036269431</v>
          </cell>
          <cell r="G202">
            <v>413.88789548310154</v>
          </cell>
          <cell r="H202" t="e">
            <v>#VALUE!</v>
          </cell>
          <cell r="I202" t="e">
            <v>#VALUE!</v>
          </cell>
        </row>
        <row r="203">
          <cell r="A203">
            <v>40626</v>
          </cell>
          <cell r="B203">
            <v>46.87</v>
          </cell>
          <cell r="C203">
            <v>731.64666999999997</v>
          </cell>
          <cell r="D203" t="str">
            <v>#Calc</v>
          </cell>
          <cell r="E203" t="str">
            <v>#Calc</v>
          </cell>
          <cell r="F203">
            <v>607.12435233160625</v>
          </cell>
          <cell r="G203">
            <v>411.92684677388843</v>
          </cell>
          <cell r="H203" t="e">
            <v>#VALUE!</v>
          </cell>
          <cell r="I203" t="e">
            <v>#VALUE!</v>
          </cell>
        </row>
        <row r="204">
          <cell r="A204">
            <v>40625</v>
          </cell>
          <cell r="B204">
            <v>46.14</v>
          </cell>
          <cell r="C204">
            <v>724.02030000000002</v>
          </cell>
          <cell r="D204" t="str">
            <v>#Calc</v>
          </cell>
          <cell r="E204" t="str">
            <v>#Calc</v>
          </cell>
          <cell r="F204">
            <v>597.66839378238342</v>
          </cell>
          <cell r="G204">
            <v>407.63309860931196</v>
          </cell>
          <cell r="H204" t="e">
            <v>#VALUE!</v>
          </cell>
          <cell r="I204" t="e">
            <v>#VALUE!</v>
          </cell>
        </row>
        <row r="205">
          <cell r="A205">
            <v>40624</v>
          </cell>
          <cell r="B205">
            <v>46.19</v>
          </cell>
          <cell r="C205">
            <v>726.39279999999997</v>
          </cell>
          <cell r="D205" t="str">
            <v>#Calc</v>
          </cell>
          <cell r="E205" t="str">
            <v>#Calc</v>
          </cell>
          <cell r="F205">
            <v>598.31606217616581</v>
          </cell>
          <cell r="G205">
            <v>408.96884779541989</v>
          </cell>
          <cell r="H205" t="e">
            <v>#VALUE!</v>
          </cell>
          <cell r="I205" t="e">
            <v>#VALUE!</v>
          </cell>
        </row>
        <row r="206">
          <cell r="A206">
            <v>40623</v>
          </cell>
          <cell r="B206">
            <v>46</v>
          </cell>
          <cell r="C206">
            <v>723.89210000000003</v>
          </cell>
          <cell r="D206" t="str">
            <v>#Calc</v>
          </cell>
          <cell r="E206" t="str">
            <v>#Calc</v>
          </cell>
          <cell r="F206">
            <v>595.85492227979273</v>
          </cell>
          <cell r="G206">
            <v>407.56092029712693</v>
          </cell>
          <cell r="H206" t="e">
            <v>#VALUE!</v>
          </cell>
          <cell r="I206" t="e">
            <v>#VALUE!</v>
          </cell>
        </row>
        <row r="207">
          <cell r="A207">
            <v>40620</v>
          </cell>
          <cell r="B207">
            <v>44.83</v>
          </cell>
          <cell r="C207">
            <v>710.44574</v>
          </cell>
          <cell r="D207" t="str">
            <v>#Calc</v>
          </cell>
          <cell r="E207" t="str">
            <v>#Calc</v>
          </cell>
          <cell r="F207">
            <v>580.69948186528495</v>
          </cell>
          <cell r="G207">
            <v>399.99044003322228</v>
          </cell>
          <cell r="H207" t="e">
            <v>#VALUE!</v>
          </cell>
          <cell r="I207" t="e">
            <v>#VALUE!</v>
          </cell>
        </row>
        <row r="208">
          <cell r="A208">
            <v>40619</v>
          </cell>
          <cell r="B208">
            <v>44.22</v>
          </cell>
          <cell r="C208">
            <v>707.1748</v>
          </cell>
          <cell r="D208" t="str">
            <v>#Calc</v>
          </cell>
          <cell r="E208" t="str">
            <v>#Calc</v>
          </cell>
          <cell r="F208">
            <v>572.79792746113992</v>
          </cell>
          <cell r="G208">
            <v>398.14885712792926</v>
          </cell>
          <cell r="H208" t="e">
            <v>#VALUE!</v>
          </cell>
          <cell r="I208" t="e">
            <v>#VALUE!</v>
          </cell>
        </row>
        <row r="209">
          <cell r="A209">
            <v>40618</v>
          </cell>
          <cell r="B209">
            <v>43.53</v>
          </cell>
          <cell r="C209">
            <v>692.44835999999998</v>
          </cell>
          <cell r="D209" t="str">
            <v>#Calc</v>
          </cell>
          <cell r="E209" t="str">
            <v>#Calc</v>
          </cell>
          <cell r="F209">
            <v>563.8601036269431</v>
          </cell>
          <cell r="G209">
            <v>389.8576747278168</v>
          </cell>
          <cell r="H209" t="e">
            <v>#VALUE!</v>
          </cell>
          <cell r="I209" t="e">
            <v>#VALUE!</v>
          </cell>
        </row>
        <row r="210">
          <cell r="A210">
            <v>40617</v>
          </cell>
          <cell r="B210">
            <v>42.79</v>
          </cell>
          <cell r="C210">
            <v>683.72439999999995</v>
          </cell>
          <cell r="D210" t="str">
            <v>#Calc</v>
          </cell>
          <cell r="E210" t="str">
            <v>#Calc</v>
          </cell>
          <cell r="F210">
            <v>554.27461139896377</v>
          </cell>
          <cell r="G210">
            <v>384.94596873429191</v>
          </cell>
          <cell r="H210" t="e">
            <v>#VALUE!</v>
          </cell>
          <cell r="I210" t="e">
            <v>#VALUE!</v>
          </cell>
        </row>
        <row r="211">
          <cell r="A211">
            <v>40616</v>
          </cell>
          <cell r="B211">
            <v>42.86</v>
          </cell>
          <cell r="C211">
            <v>688.43299999999999</v>
          </cell>
          <cell r="D211" t="str">
            <v>#Calc</v>
          </cell>
          <cell r="E211" t="str">
            <v>#Calc</v>
          </cell>
          <cell r="F211">
            <v>555.18134715025906</v>
          </cell>
          <cell r="G211">
            <v>387.59697342036469</v>
          </cell>
          <cell r="H211" t="e">
            <v>#VALUE!</v>
          </cell>
          <cell r="I211" t="e">
            <v>#VALUE!</v>
          </cell>
        </row>
        <row r="212">
          <cell r="A212">
            <v>40613</v>
          </cell>
          <cell r="B212">
            <v>43.49</v>
          </cell>
          <cell r="C212">
            <v>690.35950000000003</v>
          </cell>
          <cell r="D212" t="str">
            <v>#Calc</v>
          </cell>
          <cell r="E212" t="str">
            <v>#Calc</v>
          </cell>
          <cell r="F212">
            <v>563.34196891191709</v>
          </cell>
          <cell r="G212">
            <v>388.68161864988497</v>
          </cell>
          <cell r="H212" t="e">
            <v>#VALUE!</v>
          </cell>
          <cell r="I212" t="e">
            <v>#VALUE!</v>
          </cell>
        </row>
        <row r="213">
          <cell r="A213">
            <v>40612</v>
          </cell>
          <cell r="B213">
            <v>43.48</v>
          </cell>
          <cell r="C213">
            <v>687.84230000000002</v>
          </cell>
          <cell r="D213" t="str">
            <v>#Calc</v>
          </cell>
          <cell r="E213" t="str">
            <v>#Calc</v>
          </cell>
          <cell r="F213">
            <v>563.21243523316059</v>
          </cell>
          <cell r="G213">
            <v>387.264401431225</v>
          </cell>
          <cell r="H213" t="e">
            <v>#VALUE!</v>
          </cell>
          <cell r="I213" t="e">
            <v>#VALUE!</v>
          </cell>
        </row>
        <row r="214">
          <cell r="A214">
            <v>40611</v>
          </cell>
          <cell r="B214">
            <v>44.82</v>
          </cell>
          <cell r="C214">
            <v>705.01790000000005</v>
          </cell>
          <cell r="D214" t="str">
            <v>#Calc</v>
          </cell>
          <cell r="E214" t="str">
            <v>#Calc</v>
          </cell>
          <cell r="F214">
            <v>580.56994818652856</v>
          </cell>
          <cell r="G214">
            <v>396.93449362128393</v>
          </cell>
          <cell r="H214" t="e">
            <v>#VALUE!</v>
          </cell>
          <cell r="I214" t="e">
            <v>#VALUE!</v>
          </cell>
        </row>
        <row r="215">
          <cell r="A215">
            <v>40610</v>
          </cell>
          <cell r="B215">
            <v>45.58</v>
          </cell>
          <cell r="C215">
            <v>715.09609999999998</v>
          </cell>
          <cell r="D215" t="str">
            <v>#Calc</v>
          </cell>
          <cell r="E215" t="str">
            <v>#Calc</v>
          </cell>
          <cell r="F215">
            <v>590.41450777202067</v>
          </cell>
          <cell r="G215">
            <v>402.60865482146625</v>
          </cell>
          <cell r="H215" t="e">
            <v>#VALUE!</v>
          </cell>
          <cell r="I215" t="e">
            <v>#VALUE!</v>
          </cell>
        </row>
        <row r="216">
          <cell r="A216">
            <v>40609</v>
          </cell>
          <cell r="B216">
            <v>45.56</v>
          </cell>
          <cell r="C216">
            <v>716.27495999999996</v>
          </cell>
          <cell r="D216" t="str">
            <v>#Calc</v>
          </cell>
          <cell r="E216" t="str">
            <v>#Calc</v>
          </cell>
          <cell r="F216">
            <v>590.15544041450778</v>
          </cell>
          <cell r="G216">
            <v>403.27236874582246</v>
          </cell>
          <cell r="H216" t="e">
            <v>#VALUE!</v>
          </cell>
          <cell r="I216" t="e">
            <v>#VALUE!</v>
          </cell>
        </row>
        <row r="217">
          <cell r="A217">
            <v>40606</v>
          </cell>
          <cell r="B217">
            <v>45.54</v>
          </cell>
          <cell r="C217">
            <v>717.57629999999995</v>
          </cell>
          <cell r="D217" t="str">
            <v>#Calc</v>
          </cell>
          <cell r="E217" t="str">
            <v>#Calc</v>
          </cell>
          <cell r="F217">
            <v>589.89637305699478</v>
          </cell>
          <cell r="G217">
            <v>404.00504054596979</v>
          </cell>
          <cell r="H217" t="e">
            <v>#VALUE!</v>
          </cell>
          <cell r="I217" t="e">
            <v>#VALUE!</v>
          </cell>
        </row>
        <row r="218">
          <cell r="A218">
            <v>40605</v>
          </cell>
          <cell r="B218">
            <v>45.67</v>
          </cell>
          <cell r="C218">
            <v>722.2124</v>
          </cell>
          <cell r="D218" t="str">
            <v>#Calc</v>
          </cell>
          <cell r="E218" t="str">
            <v>#Calc</v>
          </cell>
          <cell r="F218">
            <v>591.58031088082907</v>
          </cell>
          <cell r="G218">
            <v>406.61522676376319</v>
          </cell>
          <cell r="H218" t="e">
            <v>#VALUE!</v>
          </cell>
          <cell r="I218" t="e">
            <v>#VALUE!</v>
          </cell>
        </row>
        <row r="219">
          <cell r="A219">
            <v>40604</v>
          </cell>
          <cell r="B219">
            <v>45.57</v>
          </cell>
          <cell r="C219">
            <v>718.96259999999995</v>
          </cell>
          <cell r="D219" t="str">
            <v>#Calc</v>
          </cell>
          <cell r="E219" t="str">
            <v>#Calc</v>
          </cell>
          <cell r="F219">
            <v>590.28497409326428</v>
          </cell>
          <cell r="G219">
            <v>404.78554596080699</v>
          </cell>
          <cell r="H219" t="e">
            <v>#VALUE!</v>
          </cell>
          <cell r="I219" t="e">
            <v>#VALUE!</v>
          </cell>
        </row>
        <row r="220">
          <cell r="A220">
            <v>40603</v>
          </cell>
          <cell r="B220">
            <v>45.14</v>
          </cell>
          <cell r="C220">
            <v>716.00490000000002</v>
          </cell>
          <cell r="D220" t="str">
            <v>#Calc</v>
          </cell>
          <cell r="E220" t="str">
            <v>#Calc</v>
          </cell>
          <cell r="F220">
            <v>584.71502590673583</v>
          </cell>
          <cell r="G220">
            <v>403.12032135901512</v>
          </cell>
          <cell r="H220" t="e">
            <v>#VALUE!</v>
          </cell>
          <cell r="I220" t="e">
            <v>#VALUE!</v>
          </cell>
        </row>
        <row r="221">
          <cell r="A221">
            <v>40602</v>
          </cell>
          <cell r="B221">
            <v>44.9</v>
          </cell>
          <cell r="C221">
            <v>725.36614999999995</v>
          </cell>
          <cell r="D221" t="str">
            <v>#Calc</v>
          </cell>
          <cell r="E221" t="str">
            <v>#Calc</v>
          </cell>
          <cell r="F221">
            <v>581.60621761658035</v>
          </cell>
          <cell r="G221">
            <v>408.3908301339161</v>
          </cell>
          <cell r="H221" t="e">
            <v>#VALUE!</v>
          </cell>
          <cell r="I221" t="e">
            <v>#VALUE!</v>
          </cell>
        </row>
        <row r="222">
          <cell r="A222">
            <v>40599</v>
          </cell>
          <cell r="B222">
            <v>44.7</v>
          </cell>
          <cell r="C222">
            <v>720.32330000000002</v>
          </cell>
          <cell r="D222" t="str">
            <v>#Calc</v>
          </cell>
          <cell r="E222" t="str">
            <v>#Calc</v>
          </cell>
          <cell r="F222">
            <v>579.01554404145077</v>
          </cell>
          <cell r="G222">
            <v>405.55163823374158</v>
          </cell>
          <cell r="H222" t="e">
            <v>#VALUE!</v>
          </cell>
          <cell r="I222" t="e">
            <v>#VALUE!</v>
          </cell>
        </row>
        <row r="223">
          <cell r="A223">
            <v>40598</v>
          </cell>
          <cell r="B223">
            <v>43.96</v>
          </cell>
          <cell r="C223">
            <v>706.27923999999996</v>
          </cell>
          <cell r="D223" t="str">
            <v>#Calc</v>
          </cell>
          <cell r="E223" t="str">
            <v>#Calc</v>
          </cell>
          <cell r="F223">
            <v>569.43005181347155</v>
          </cell>
          <cell r="G223">
            <v>397.64464488720813</v>
          </cell>
          <cell r="H223" t="e">
            <v>#VALUE!</v>
          </cell>
          <cell r="I223" t="e">
            <v>#VALUE!</v>
          </cell>
        </row>
        <row r="224">
          <cell r="A224">
            <v>40597</v>
          </cell>
          <cell r="B224">
            <v>44.03</v>
          </cell>
          <cell r="C224">
            <v>705.45330000000001</v>
          </cell>
          <cell r="D224" t="str">
            <v>#Calc</v>
          </cell>
          <cell r="E224" t="str">
            <v>#Calc</v>
          </cell>
          <cell r="F224">
            <v>570.33678756476695</v>
          </cell>
          <cell r="G224">
            <v>397.17962963630237</v>
          </cell>
          <cell r="H224" t="e">
            <v>#VALUE!</v>
          </cell>
          <cell r="I224" t="e">
            <v>#VALUE!</v>
          </cell>
        </row>
        <row r="225">
          <cell r="A225">
            <v>40596</v>
          </cell>
          <cell r="B225">
            <v>43.99</v>
          </cell>
          <cell r="C225">
            <v>708.48140000000001</v>
          </cell>
          <cell r="D225" t="str">
            <v>#Calc</v>
          </cell>
          <cell r="E225" t="str">
            <v>#Calc</v>
          </cell>
          <cell r="F225">
            <v>569.81865284974106</v>
          </cell>
          <cell r="G225">
            <v>398.88449037832697</v>
          </cell>
          <cell r="H225" t="e">
            <v>#VALUE!</v>
          </cell>
          <cell r="I225" t="e">
            <v>#VALUE!</v>
          </cell>
        </row>
        <row r="226">
          <cell r="A226">
            <v>40595</v>
          </cell>
          <cell r="B226">
            <v>44.05</v>
          </cell>
          <cell r="C226">
            <v>719.46429999999998</v>
          </cell>
          <cell r="D226" t="str">
            <v>#Calc</v>
          </cell>
          <cell r="E226" t="str">
            <v>#Calc</v>
          </cell>
          <cell r="F226">
            <v>570.59585492227973</v>
          </cell>
          <cell r="G226">
            <v>405.06800976130035</v>
          </cell>
          <cell r="H226" t="e">
            <v>#VALUE!</v>
          </cell>
          <cell r="I226" t="e">
            <v>#VALUE!</v>
          </cell>
        </row>
        <row r="227">
          <cell r="A227">
            <v>40592</v>
          </cell>
          <cell r="B227">
            <v>44.05</v>
          </cell>
          <cell r="C227">
            <v>719.46429999999998</v>
          </cell>
          <cell r="D227" t="str">
            <v>#Calc</v>
          </cell>
          <cell r="E227" t="str">
            <v>#Calc</v>
          </cell>
          <cell r="F227">
            <v>570.59585492227973</v>
          </cell>
          <cell r="G227">
            <v>405.06800976130035</v>
          </cell>
          <cell r="H227" t="e">
            <v>#VALUE!</v>
          </cell>
          <cell r="I227" t="e">
            <v>#VALUE!</v>
          </cell>
        </row>
        <row r="228">
          <cell r="A228">
            <v>40591</v>
          </cell>
          <cell r="B228">
            <v>43.7</v>
          </cell>
          <cell r="C228">
            <v>717.67705999999998</v>
          </cell>
          <cell r="D228" t="str">
            <v>#Calc</v>
          </cell>
          <cell r="E228" t="str">
            <v>#Calc</v>
          </cell>
          <cell r="F228">
            <v>566.06217616580318</v>
          </cell>
          <cell r="G228">
            <v>404.0617697716778</v>
          </cell>
          <cell r="H228" t="e">
            <v>#VALUE!</v>
          </cell>
          <cell r="I228" t="e">
            <v>#VALUE!</v>
          </cell>
        </row>
        <row r="229">
          <cell r="A229">
            <v>40590</v>
          </cell>
          <cell r="B229">
            <v>43.85</v>
          </cell>
          <cell r="C229">
            <v>716.01890000000003</v>
          </cell>
          <cell r="D229" t="str">
            <v>#Calc</v>
          </cell>
          <cell r="E229" t="str">
            <v>#Calc</v>
          </cell>
          <cell r="F229">
            <v>568.00518134715037</v>
          </cell>
          <cell r="G229">
            <v>403.1282035459933</v>
          </cell>
          <cell r="H229" t="e">
            <v>#VALUE!</v>
          </cell>
          <cell r="I229" t="e">
            <v>#VALUE!</v>
          </cell>
        </row>
        <row r="230">
          <cell r="A230">
            <v>40589</v>
          </cell>
          <cell r="B230">
            <v>43.8</v>
          </cell>
          <cell r="C230">
            <v>711.62896999999998</v>
          </cell>
          <cell r="D230" t="str">
            <v>#Calc</v>
          </cell>
          <cell r="E230" t="str">
            <v>#Calc</v>
          </cell>
          <cell r="F230">
            <v>567.35751295336786</v>
          </cell>
          <cell r="G230">
            <v>400.65661432594243</v>
          </cell>
          <cell r="H230" t="e">
            <v>#VALUE!</v>
          </cell>
          <cell r="I230" t="e">
            <v>#VALUE!</v>
          </cell>
        </row>
        <row r="231">
          <cell r="A231">
            <v>40588</v>
          </cell>
          <cell r="B231">
            <v>43.31</v>
          </cell>
          <cell r="C231">
            <v>706.02049999999997</v>
          </cell>
          <cell r="D231" t="str">
            <v>#Calc</v>
          </cell>
          <cell r="E231" t="str">
            <v>#Calc</v>
          </cell>
          <cell r="F231">
            <v>561.01036269430051</v>
          </cell>
          <cell r="G231">
            <v>397.49897081158599</v>
          </cell>
          <cell r="H231" t="e">
            <v>#VALUE!</v>
          </cell>
          <cell r="I231" t="e">
            <v>#VALUE!</v>
          </cell>
        </row>
        <row r="232">
          <cell r="A232">
            <v>40585</v>
          </cell>
          <cell r="B232">
            <v>42.12</v>
          </cell>
          <cell r="C232">
            <v>689.04390000000001</v>
          </cell>
          <cell r="D232" t="str">
            <v>#Calc</v>
          </cell>
          <cell r="E232" t="str">
            <v>#Calc</v>
          </cell>
          <cell r="F232">
            <v>545.59585492227973</v>
          </cell>
          <cell r="G232">
            <v>387.94091827928708</v>
          </cell>
          <cell r="H232" t="e">
            <v>#VALUE!</v>
          </cell>
          <cell r="I232" t="e">
            <v>#VALUE!</v>
          </cell>
        </row>
        <row r="233">
          <cell r="A233">
            <v>40584</v>
          </cell>
          <cell r="B233">
            <v>42.19</v>
          </cell>
          <cell r="C233">
            <v>689.37885000000006</v>
          </cell>
          <cell r="D233" t="str">
            <v>#Calc</v>
          </cell>
          <cell r="E233" t="str">
            <v>#Calc</v>
          </cell>
          <cell r="F233">
            <v>546.50259067357513</v>
          </cell>
          <cell r="G233">
            <v>388.12949960273778</v>
          </cell>
          <cell r="H233" t="e">
            <v>#VALUE!</v>
          </cell>
          <cell r="I233" t="e">
            <v>#VALUE!</v>
          </cell>
        </row>
        <row r="234">
          <cell r="A234">
            <v>40583</v>
          </cell>
          <cell r="B234">
            <v>42.28</v>
          </cell>
          <cell r="C234">
            <v>689.34375</v>
          </cell>
          <cell r="D234" t="str">
            <v>#Calc</v>
          </cell>
          <cell r="E234" t="str">
            <v>#Calc</v>
          </cell>
          <cell r="F234">
            <v>547.66839378238342</v>
          </cell>
          <cell r="G234">
            <v>388.10973783395701</v>
          </cell>
          <cell r="H234" t="e">
            <v>#VALUE!</v>
          </cell>
          <cell r="I234" t="e">
            <v>#VALUE!</v>
          </cell>
        </row>
        <row r="235">
          <cell r="A235">
            <v>40582</v>
          </cell>
          <cell r="B235">
            <v>42.4</v>
          </cell>
          <cell r="C235">
            <v>689.07543999999996</v>
          </cell>
          <cell r="D235" t="str">
            <v>#Calc</v>
          </cell>
          <cell r="E235" t="str">
            <v>#Calc</v>
          </cell>
          <cell r="F235">
            <v>549.2227979274611</v>
          </cell>
          <cell r="G235">
            <v>387.95867572052197</v>
          </cell>
          <cell r="H235" t="e">
            <v>#VALUE!</v>
          </cell>
          <cell r="I235" t="e">
            <v>#VALUE!</v>
          </cell>
        </row>
        <row r="236">
          <cell r="A236">
            <v>40581</v>
          </cell>
          <cell r="B236">
            <v>42.55</v>
          </cell>
          <cell r="C236">
            <v>687.31146000000001</v>
          </cell>
          <cell r="D236" t="str">
            <v>#Calc</v>
          </cell>
          <cell r="E236" t="str">
            <v>#Calc</v>
          </cell>
          <cell r="F236">
            <v>551.16580310880829</v>
          </cell>
          <cell r="G236">
            <v>386.96553142155017</v>
          </cell>
          <cell r="H236" t="e">
            <v>#VALUE!</v>
          </cell>
          <cell r="I236" t="e">
            <v>#VALUE!</v>
          </cell>
        </row>
        <row r="237">
          <cell r="A237">
            <v>40578</v>
          </cell>
          <cell r="B237">
            <v>42.65</v>
          </cell>
          <cell r="C237">
            <v>686.55859999999996</v>
          </cell>
          <cell r="D237" t="str">
            <v>#Calc</v>
          </cell>
          <cell r="E237" t="str">
            <v>#Calc</v>
          </cell>
          <cell r="F237">
            <v>552.46113989637308</v>
          </cell>
          <cell r="G237">
            <v>386.54166118666996</v>
          </cell>
          <cell r="H237" t="e">
            <v>#VALUE!</v>
          </cell>
          <cell r="I237" t="e">
            <v>#VALUE!</v>
          </cell>
        </row>
        <row r="238">
          <cell r="A238">
            <v>40577</v>
          </cell>
          <cell r="B238">
            <v>43</v>
          </cell>
          <cell r="C238">
            <v>688.28030000000001</v>
          </cell>
          <cell r="D238" t="str">
            <v>#Calc</v>
          </cell>
          <cell r="E238" t="str">
            <v>#Calc</v>
          </cell>
          <cell r="F238">
            <v>556.99481865284974</v>
          </cell>
          <cell r="G238">
            <v>387.511001280968</v>
          </cell>
          <cell r="H238" t="e">
            <v>#VALUE!</v>
          </cell>
          <cell r="I238" t="e">
            <v>#VALUE!</v>
          </cell>
        </row>
        <row r="239">
          <cell r="A239">
            <v>40576</v>
          </cell>
          <cell r="B239">
            <v>43.9</v>
          </cell>
          <cell r="C239">
            <v>687.94719999999995</v>
          </cell>
          <cell r="D239" t="str">
            <v>#Calc</v>
          </cell>
          <cell r="E239" t="str">
            <v>#Calc</v>
          </cell>
          <cell r="F239">
            <v>568.65284974093265</v>
          </cell>
          <cell r="G239">
            <v>387.32346153222505</v>
          </cell>
          <cell r="H239" t="e">
            <v>#VALUE!</v>
          </cell>
          <cell r="I239" t="e">
            <v>#VALUE!</v>
          </cell>
        </row>
        <row r="240">
          <cell r="A240">
            <v>40575</v>
          </cell>
          <cell r="B240">
            <v>43.61</v>
          </cell>
          <cell r="C240">
            <v>684.96910000000003</v>
          </cell>
          <cell r="D240" t="str">
            <v>#Calc</v>
          </cell>
          <cell r="E240" t="str">
            <v>#Calc</v>
          </cell>
          <cell r="F240">
            <v>564.89637305699489</v>
          </cell>
          <cell r="G240">
            <v>385.64675145797941</v>
          </cell>
          <cell r="H240" t="e">
            <v>#VALUE!</v>
          </cell>
          <cell r="I240" t="e">
            <v>#VALUE!</v>
          </cell>
        </row>
        <row r="241">
          <cell r="A241">
            <v>40574</v>
          </cell>
          <cell r="B241">
            <v>43.57</v>
          </cell>
          <cell r="C241">
            <v>685.62683000000004</v>
          </cell>
          <cell r="D241" t="str">
            <v>#Calc</v>
          </cell>
          <cell r="E241" t="str">
            <v>#Calc</v>
          </cell>
          <cell r="F241">
            <v>564.37823834196899</v>
          </cell>
          <cell r="G241">
            <v>386.01706223234345</v>
          </cell>
          <cell r="H241" t="e">
            <v>#VALUE!</v>
          </cell>
          <cell r="I241" t="e">
            <v>#VALUE!</v>
          </cell>
        </row>
        <row r="242">
          <cell r="A242">
            <v>40571</v>
          </cell>
          <cell r="B242">
            <v>42.85</v>
          </cell>
          <cell r="C242">
            <v>680.28534000000002</v>
          </cell>
          <cell r="D242" t="str">
            <v>#Calc</v>
          </cell>
          <cell r="E242" t="str">
            <v>#Calc</v>
          </cell>
          <cell r="F242">
            <v>555.05181347150256</v>
          </cell>
          <cell r="G242">
            <v>383.00973202365918</v>
          </cell>
          <cell r="H242" t="e">
            <v>#VALUE!</v>
          </cell>
          <cell r="I242" t="e">
            <v>#VALUE!</v>
          </cell>
        </row>
        <row r="243">
          <cell r="A243">
            <v>40570</v>
          </cell>
          <cell r="B243">
            <v>42.59</v>
          </cell>
          <cell r="C243">
            <v>683.31529999999998</v>
          </cell>
          <cell r="D243" t="str">
            <v>#Calc</v>
          </cell>
          <cell r="E243" t="str">
            <v>#Calc</v>
          </cell>
          <cell r="F243">
            <v>551.6839378238343</v>
          </cell>
          <cell r="G243">
            <v>384.7156399705251</v>
          </cell>
          <cell r="H243" t="e">
            <v>#VALUE!</v>
          </cell>
          <cell r="I243" t="e">
            <v>#VALUE!</v>
          </cell>
        </row>
        <row r="244">
          <cell r="A244">
            <v>40569</v>
          </cell>
          <cell r="B244">
            <v>42.54</v>
          </cell>
          <cell r="C244">
            <v>687.86360000000002</v>
          </cell>
          <cell r="D244" t="str">
            <v>#Calc</v>
          </cell>
          <cell r="E244" t="str">
            <v>#Calc</v>
          </cell>
          <cell r="F244">
            <v>551.03626943005179</v>
          </cell>
          <cell r="G244">
            <v>387.27639361569879</v>
          </cell>
          <cell r="H244" t="e">
            <v>#VALUE!</v>
          </cell>
          <cell r="I244" t="e">
            <v>#VALUE!</v>
          </cell>
        </row>
        <row r="245">
          <cell r="A245">
            <v>40568</v>
          </cell>
          <cell r="B245">
            <v>42.15</v>
          </cell>
          <cell r="C245">
            <v>678.55460000000005</v>
          </cell>
          <cell r="D245" t="str">
            <v>#Calc</v>
          </cell>
          <cell r="E245" t="str">
            <v>#Calc</v>
          </cell>
          <cell r="F245">
            <v>545.98445595854923</v>
          </cell>
          <cell r="G245">
            <v>382.03530228862678</v>
          </cell>
          <cell r="H245" t="e">
            <v>#VALUE!</v>
          </cell>
          <cell r="I245" t="e">
            <v>#VALUE!</v>
          </cell>
        </row>
        <row r="246">
          <cell r="A246">
            <v>40567</v>
          </cell>
          <cell r="B246">
            <v>42.3</v>
          </cell>
          <cell r="C246">
            <v>678.27844000000005</v>
          </cell>
          <cell r="D246" t="str">
            <v>#Calc</v>
          </cell>
          <cell r="E246" t="str">
            <v>#Calc</v>
          </cell>
          <cell r="F246">
            <v>547.92746113989642</v>
          </cell>
          <cell r="G246">
            <v>381.87982052035051</v>
          </cell>
          <cell r="H246" t="e">
            <v>#VALUE!</v>
          </cell>
          <cell r="I246" t="e">
            <v>#VALUE!</v>
          </cell>
        </row>
        <row r="247">
          <cell r="A247">
            <v>40564</v>
          </cell>
          <cell r="B247">
            <v>41.62</v>
          </cell>
          <cell r="C247">
            <v>669.80909999999994</v>
          </cell>
          <cell r="D247" t="str">
            <v>#Calc</v>
          </cell>
          <cell r="E247" t="str">
            <v>#Calc</v>
          </cell>
          <cell r="F247">
            <v>539.11917098445588</v>
          </cell>
          <cell r="G247">
            <v>377.11146898742271</v>
          </cell>
          <cell r="H247" t="e">
            <v>#VALUE!</v>
          </cell>
          <cell r="I247" t="e">
            <v>#VALUE!</v>
          </cell>
        </row>
        <row r="248">
          <cell r="A248">
            <v>40563</v>
          </cell>
          <cell r="B248">
            <v>41.63</v>
          </cell>
          <cell r="C248">
            <v>669.5453</v>
          </cell>
          <cell r="D248" t="str">
            <v>#Calc</v>
          </cell>
          <cell r="E248" t="str">
            <v>#Calc</v>
          </cell>
          <cell r="F248">
            <v>539.24870466321249</v>
          </cell>
          <cell r="G248">
            <v>376.9629460642214</v>
          </cell>
          <cell r="H248" t="e">
            <v>#VALUE!</v>
          </cell>
          <cell r="I248" t="e">
            <v>#VALUE!</v>
          </cell>
        </row>
        <row r="249">
          <cell r="A249">
            <v>40562</v>
          </cell>
          <cell r="B249">
            <v>42.43</v>
          </cell>
          <cell r="C249">
            <v>675.41614000000004</v>
          </cell>
          <cell r="D249" t="str">
            <v>#Calc</v>
          </cell>
          <cell r="E249" t="str">
            <v>#Calc</v>
          </cell>
          <cell r="F249">
            <v>549.61139896373061</v>
          </cell>
          <cell r="G249">
            <v>380.2683073926807</v>
          </cell>
          <cell r="H249" t="e">
            <v>#VALUE!</v>
          </cell>
          <cell r="I249" t="e">
            <v>#VALUE!</v>
          </cell>
        </row>
        <row r="250">
          <cell r="A250">
            <v>40561</v>
          </cell>
          <cell r="B250">
            <v>42.77</v>
          </cell>
          <cell r="C250">
            <v>690.16420000000005</v>
          </cell>
          <cell r="D250" t="str">
            <v>#Calc</v>
          </cell>
          <cell r="E250" t="str">
            <v>#Calc</v>
          </cell>
          <cell r="F250">
            <v>554.01554404145077</v>
          </cell>
          <cell r="G250">
            <v>388.57166214154068</v>
          </cell>
          <cell r="H250" t="e">
            <v>#VALUE!</v>
          </cell>
          <cell r="I250" t="e">
            <v>#VALUE!</v>
          </cell>
        </row>
        <row r="251">
          <cell r="A251">
            <v>40560</v>
          </cell>
          <cell r="B251">
            <v>42.86</v>
          </cell>
          <cell r="C251">
            <v>688.0385</v>
          </cell>
          <cell r="D251" t="str">
            <v>#Calc</v>
          </cell>
          <cell r="E251" t="str">
            <v>#Calc</v>
          </cell>
          <cell r="F251">
            <v>555.18134715025906</v>
          </cell>
          <cell r="G251">
            <v>387.37486465158935</v>
          </cell>
          <cell r="H251" t="e">
            <v>#VALUE!</v>
          </cell>
          <cell r="I251" t="e">
            <v>#VALUE!</v>
          </cell>
        </row>
        <row r="252">
          <cell r="A252">
            <v>40557</v>
          </cell>
          <cell r="B252">
            <v>42.86</v>
          </cell>
          <cell r="C252">
            <v>688.0385</v>
          </cell>
          <cell r="D252" t="str">
            <v>#Calc</v>
          </cell>
          <cell r="E252" t="str">
            <v>#Calc</v>
          </cell>
          <cell r="F252">
            <v>555.18134715025906</v>
          </cell>
          <cell r="G252">
            <v>387.37486465158935</v>
          </cell>
          <cell r="H252" t="e">
            <v>#VALUE!</v>
          </cell>
          <cell r="I252" t="e">
            <v>#VALUE!</v>
          </cell>
        </row>
        <row r="253">
          <cell r="A253">
            <v>40556</v>
          </cell>
          <cell r="B253">
            <v>43</v>
          </cell>
          <cell r="C253">
            <v>689.58780000000002</v>
          </cell>
          <cell r="D253" t="str">
            <v>#Calc</v>
          </cell>
          <cell r="E253" t="str">
            <v>#Calc</v>
          </cell>
          <cell r="F253">
            <v>556.99481865284974</v>
          </cell>
          <cell r="G253">
            <v>388.24714124338573</v>
          </cell>
          <cell r="H253" t="e">
            <v>#VALUE!</v>
          </cell>
          <cell r="I253" t="e">
            <v>#VALUE!</v>
          </cell>
        </row>
        <row r="254">
          <cell r="A254">
            <v>40555</v>
          </cell>
          <cell r="B254">
            <v>42.8</v>
          </cell>
          <cell r="C254">
            <v>688.45839999999998</v>
          </cell>
          <cell r="D254" t="str">
            <v>#Calc</v>
          </cell>
          <cell r="E254" t="str">
            <v>#Calc</v>
          </cell>
          <cell r="F254">
            <v>554.40414507772027</v>
          </cell>
          <cell r="G254">
            <v>387.61127395959636</v>
          </cell>
          <cell r="H254" t="e">
            <v>#VALUE!</v>
          </cell>
          <cell r="I254" t="e">
            <v>#VALUE!</v>
          </cell>
        </row>
        <row r="255">
          <cell r="A255">
            <v>40554</v>
          </cell>
          <cell r="B255">
            <v>43</v>
          </cell>
          <cell r="C255">
            <v>684.61059999999998</v>
          </cell>
          <cell r="D255" t="str">
            <v>#Calc</v>
          </cell>
          <cell r="E255" t="str">
            <v>#Calc</v>
          </cell>
          <cell r="F255">
            <v>556.99481865284974</v>
          </cell>
          <cell r="G255">
            <v>385.44491117000479</v>
          </cell>
          <cell r="H255" t="e">
            <v>#VALUE!</v>
          </cell>
          <cell r="I255" t="e">
            <v>#VALUE!</v>
          </cell>
        </row>
        <row r="256">
          <cell r="A256">
            <v>40553</v>
          </cell>
          <cell r="B256">
            <v>42.69</v>
          </cell>
          <cell r="C256">
            <v>680.02057000000002</v>
          </cell>
          <cell r="D256" t="str">
            <v>#Calc</v>
          </cell>
          <cell r="E256" t="str">
            <v>#Calc</v>
          </cell>
          <cell r="F256">
            <v>552.97927461139898</v>
          </cell>
          <cell r="G256">
            <v>382.8606629775029</v>
          </cell>
          <cell r="H256" t="e">
            <v>#VALUE!</v>
          </cell>
          <cell r="I256" t="e">
            <v>#VALUE!</v>
          </cell>
        </row>
        <row r="257">
          <cell r="A257">
            <v>40550</v>
          </cell>
          <cell r="B257">
            <v>42.8</v>
          </cell>
          <cell r="C257">
            <v>679.61199999999997</v>
          </cell>
          <cell r="D257" t="str">
            <v>#Calc</v>
          </cell>
          <cell r="E257" t="str">
            <v>#Calc</v>
          </cell>
          <cell r="F257">
            <v>554.40414507772027</v>
          </cell>
          <cell r="G257">
            <v>382.63063261081453</v>
          </cell>
          <cell r="H257" t="e">
            <v>#VALUE!</v>
          </cell>
          <cell r="I257" t="e">
            <v>#VALUE!</v>
          </cell>
        </row>
        <row r="258">
          <cell r="A258">
            <v>40549</v>
          </cell>
          <cell r="B258">
            <v>42.5</v>
          </cell>
          <cell r="C258">
            <v>676.69824000000006</v>
          </cell>
          <cell r="D258" t="str">
            <v>#Calc</v>
          </cell>
          <cell r="E258" t="str">
            <v>#Calc</v>
          </cell>
          <cell r="F258">
            <v>550.51813471502589</v>
          </cell>
          <cell r="G258">
            <v>380.99014681586675</v>
          </cell>
          <cell r="H258" t="e">
            <v>#VALUE!</v>
          </cell>
          <cell r="I258" t="e">
            <v>#VALUE!</v>
          </cell>
        </row>
        <row r="259">
          <cell r="A259">
            <v>40548</v>
          </cell>
          <cell r="B259">
            <v>42.35</v>
          </cell>
          <cell r="C259">
            <v>679.02246000000002</v>
          </cell>
          <cell r="D259" t="str">
            <v>#Calc</v>
          </cell>
          <cell r="E259" t="str">
            <v>#Calc</v>
          </cell>
          <cell r="F259">
            <v>548.57512953367871</v>
          </cell>
          <cell r="G259">
            <v>382.29871371716735</v>
          </cell>
          <cell r="H259" t="e">
            <v>#VALUE!</v>
          </cell>
          <cell r="I259" t="e">
            <v>#VALUE!</v>
          </cell>
        </row>
        <row r="260">
          <cell r="A260">
            <v>40547</v>
          </cell>
          <cell r="B260">
            <v>43.33</v>
          </cell>
          <cell r="C260">
            <v>680.52184999999997</v>
          </cell>
          <cell r="D260" t="str">
            <v>#Calc</v>
          </cell>
          <cell r="E260" t="str">
            <v>#Calc</v>
          </cell>
          <cell r="F260">
            <v>561.26943005181352</v>
          </cell>
          <cell r="G260">
            <v>383.14289031238684</v>
          </cell>
          <cell r="H260" t="e">
            <v>#VALUE!</v>
          </cell>
          <cell r="I260" t="e">
            <v>#VALUE!</v>
          </cell>
        </row>
        <row r="261">
          <cell r="A261">
            <v>40546</v>
          </cell>
          <cell r="B261">
            <v>44.05</v>
          </cell>
          <cell r="C261">
            <v>686.88885000000005</v>
          </cell>
          <cell r="D261" t="str">
            <v>#Calc</v>
          </cell>
          <cell r="E261" t="str">
            <v>#Calc</v>
          </cell>
          <cell r="F261">
            <v>570.59585492227973</v>
          </cell>
          <cell r="G261">
            <v>386.72759634734956</v>
          </cell>
          <cell r="H261" t="e">
            <v>#VALUE!</v>
          </cell>
          <cell r="I261" t="e">
            <v>#VALUE!</v>
          </cell>
        </row>
        <row r="262">
          <cell r="A262">
            <v>40543</v>
          </cell>
          <cell r="B262">
            <v>43.31</v>
          </cell>
          <cell r="C262">
            <v>681.57794000000001</v>
          </cell>
          <cell r="D262" t="str">
            <v>#Calc</v>
          </cell>
          <cell r="E262" t="str">
            <v>#Calc</v>
          </cell>
          <cell r="F262">
            <v>561.01036269430051</v>
          </cell>
          <cell r="G262">
            <v>383.73748308707883</v>
          </cell>
          <cell r="H262" t="e">
            <v>#VALUE!</v>
          </cell>
          <cell r="I262" t="e">
            <v>#VALUE!</v>
          </cell>
        </row>
        <row r="263">
          <cell r="A263">
            <v>40542</v>
          </cell>
          <cell r="B263">
            <v>43.31</v>
          </cell>
          <cell r="C263">
            <v>679.10599999999999</v>
          </cell>
          <cell r="D263" t="str">
            <v>#Calc</v>
          </cell>
          <cell r="E263" t="str">
            <v>#Calc</v>
          </cell>
          <cell r="F263">
            <v>561.01036269430051</v>
          </cell>
          <cell r="G263">
            <v>382.34574785289226</v>
          </cell>
          <cell r="H263" t="e">
            <v>#VALUE!</v>
          </cell>
          <cell r="I263" t="e">
            <v>#VALUE!</v>
          </cell>
        </row>
        <row r="264">
          <cell r="A264">
            <v>40541</v>
          </cell>
          <cell r="B264">
            <v>42.91</v>
          </cell>
          <cell r="C264">
            <v>672.58385999999996</v>
          </cell>
          <cell r="D264" t="str">
            <v>#Calc</v>
          </cell>
          <cell r="E264" t="str">
            <v>#Calc</v>
          </cell>
          <cell r="F264">
            <v>555.82901554404134</v>
          </cell>
          <cell r="G264">
            <v>378.67369592594525</v>
          </cell>
          <cell r="H264" t="e">
            <v>#VALUE!</v>
          </cell>
          <cell r="I264" t="e">
            <v>#VALUE!</v>
          </cell>
        </row>
        <row r="265">
          <cell r="A265">
            <v>40540</v>
          </cell>
          <cell r="B265">
            <v>42.73</v>
          </cell>
          <cell r="C265">
            <v>668.26959999999997</v>
          </cell>
          <cell r="D265" t="str">
            <v>#Calc</v>
          </cell>
          <cell r="E265" t="str">
            <v>#Calc</v>
          </cell>
          <cell r="F265">
            <v>553.49740932642487</v>
          </cell>
          <cell r="G265">
            <v>376.24470992651095</v>
          </cell>
          <cell r="H265" t="e">
            <v>#VALUE!</v>
          </cell>
          <cell r="I265" t="e">
            <v>#VALUE!</v>
          </cell>
        </row>
        <row r="266">
          <cell r="A266">
            <v>40539</v>
          </cell>
          <cell r="B266">
            <v>42.51</v>
          </cell>
          <cell r="C266">
            <v>659.68566999999996</v>
          </cell>
          <cell r="D266" t="str">
            <v>#Calc</v>
          </cell>
          <cell r="E266" t="str">
            <v>#Calc</v>
          </cell>
          <cell r="F266">
            <v>550.6476683937824</v>
          </cell>
          <cell r="G266">
            <v>371.41184269316761</v>
          </cell>
          <cell r="H266" t="e">
            <v>#VALUE!</v>
          </cell>
          <cell r="I266" t="e">
            <v>#VALUE!</v>
          </cell>
        </row>
        <row r="267">
          <cell r="A267">
            <v>40536</v>
          </cell>
          <cell r="B267">
            <v>42.35</v>
          </cell>
          <cell r="C267">
            <v>658.6277</v>
          </cell>
          <cell r="D267" t="str">
            <v>#Calc</v>
          </cell>
          <cell r="E267" t="str">
            <v>#Calc</v>
          </cell>
          <cell r="F267">
            <v>548.57512953367871</v>
          </cell>
          <cell r="G267">
            <v>370.8161914533672</v>
          </cell>
          <cell r="H267" t="e">
            <v>#VALUE!</v>
          </cell>
          <cell r="I267" t="e">
            <v>#VALUE!</v>
          </cell>
        </row>
        <row r="268">
          <cell r="A268">
            <v>40535</v>
          </cell>
          <cell r="B268">
            <v>42.35</v>
          </cell>
          <cell r="C268">
            <v>658.6277</v>
          </cell>
          <cell r="D268" t="str">
            <v>#Calc</v>
          </cell>
          <cell r="E268" t="str">
            <v>#Calc</v>
          </cell>
          <cell r="F268">
            <v>548.57512953367871</v>
          </cell>
          <cell r="G268">
            <v>370.8161914533672</v>
          </cell>
          <cell r="H268" t="e">
            <v>#VALUE!</v>
          </cell>
          <cell r="I268" t="e">
            <v>#VALUE!</v>
          </cell>
        </row>
        <row r="269">
          <cell r="A269">
            <v>40534</v>
          </cell>
          <cell r="B269">
            <v>42.2</v>
          </cell>
          <cell r="C269">
            <v>656.92755</v>
          </cell>
          <cell r="D269" t="str">
            <v>#Calc</v>
          </cell>
          <cell r="E269" t="str">
            <v>#Calc</v>
          </cell>
          <cell r="F269">
            <v>546.63212435233163</v>
          </cell>
          <cell r="G269">
            <v>369.85898429688189</v>
          </cell>
          <cell r="H269" t="e">
            <v>#VALUE!</v>
          </cell>
          <cell r="I269" t="e">
            <v>#VALUE!</v>
          </cell>
        </row>
        <row r="270">
          <cell r="A270">
            <v>40533</v>
          </cell>
          <cell r="B270">
            <v>41.88</v>
          </cell>
          <cell r="C270">
            <v>651.28594999999996</v>
          </cell>
          <cell r="D270" t="str">
            <v>#Calc</v>
          </cell>
          <cell r="E270" t="str">
            <v>#Calc</v>
          </cell>
          <cell r="F270">
            <v>542.48704663212436</v>
          </cell>
          <cell r="G270">
            <v>366.68268815005518</v>
          </cell>
          <cell r="H270" t="e">
            <v>#VALUE!</v>
          </cell>
          <cell r="I270" t="e">
            <v>#VALUE!</v>
          </cell>
        </row>
        <row r="271">
          <cell r="A271">
            <v>40532</v>
          </cell>
          <cell r="B271">
            <v>41.32</v>
          </cell>
          <cell r="C271">
            <v>645.38585999999998</v>
          </cell>
          <cell r="D271" t="str">
            <v>#Calc</v>
          </cell>
          <cell r="E271" t="str">
            <v>#Calc</v>
          </cell>
          <cell r="F271">
            <v>535.23316062176173</v>
          </cell>
          <cell r="G271">
            <v>363.36085868094528</v>
          </cell>
          <cell r="H271" t="e">
            <v>#VALUE!</v>
          </cell>
          <cell r="I271" t="e">
            <v>#VALUE!</v>
          </cell>
        </row>
        <row r="272">
          <cell r="A272">
            <v>40529</v>
          </cell>
          <cell r="B272">
            <v>40.85</v>
          </cell>
          <cell r="C272">
            <v>643.89239999999995</v>
          </cell>
          <cell r="D272" t="str">
            <v>#Calc</v>
          </cell>
          <cell r="E272" t="str">
            <v>#Calc</v>
          </cell>
          <cell r="F272">
            <v>529.14507772020727</v>
          </cell>
          <cell r="G272">
            <v>362.5200207549243</v>
          </cell>
          <cell r="H272" t="e">
            <v>#VALUE!</v>
          </cell>
          <cell r="I272" t="e">
            <v>#VALUE!</v>
          </cell>
        </row>
        <row r="273">
          <cell r="A273">
            <v>40528</v>
          </cell>
          <cell r="B273">
            <v>41.33</v>
          </cell>
          <cell r="C273">
            <v>647.255</v>
          </cell>
          <cell r="D273" t="str">
            <v>#Calc</v>
          </cell>
          <cell r="E273" t="str">
            <v>#Calc</v>
          </cell>
          <cell r="F273">
            <v>535.36269430051811</v>
          </cell>
          <cell r="G273">
            <v>364.41320946438964</v>
          </cell>
          <cell r="H273" t="e">
            <v>#VALUE!</v>
          </cell>
          <cell r="I273" t="e">
            <v>#VALUE!</v>
          </cell>
        </row>
        <row r="274">
          <cell r="A274">
            <v>40527</v>
          </cell>
          <cell r="B274">
            <v>41.47</v>
          </cell>
          <cell r="C274">
            <v>650.0575</v>
          </cell>
          <cell r="D274" t="str">
            <v>#Calc</v>
          </cell>
          <cell r="E274" t="str">
            <v>#Calc</v>
          </cell>
          <cell r="F274">
            <v>537.1761658031088</v>
          </cell>
          <cell r="G274">
            <v>365.99105439339593</v>
          </cell>
          <cell r="H274" t="e">
            <v>#VALUE!</v>
          </cell>
          <cell r="I274" t="e">
            <v>#VALUE!</v>
          </cell>
        </row>
        <row r="275">
          <cell r="A275">
            <v>40526</v>
          </cell>
          <cell r="B275">
            <v>42.3</v>
          </cell>
          <cell r="C275">
            <v>658.33429999999998</v>
          </cell>
          <cell r="D275" t="str">
            <v>#Calc</v>
          </cell>
          <cell r="E275" t="str">
            <v>#Calc</v>
          </cell>
          <cell r="F275">
            <v>547.92746113989642</v>
          </cell>
          <cell r="G275">
            <v>370.65100333484071</v>
          </cell>
          <cell r="H275" t="e">
            <v>#VALUE!</v>
          </cell>
          <cell r="I275" t="e">
            <v>#VALUE!</v>
          </cell>
        </row>
        <row r="276">
          <cell r="A276">
            <v>40525</v>
          </cell>
          <cell r="B276">
            <v>41.96</v>
          </cell>
          <cell r="C276">
            <v>659.92426</v>
          </cell>
          <cell r="D276" t="str">
            <v>#Calc</v>
          </cell>
          <cell r="E276" t="str">
            <v>#Calc</v>
          </cell>
          <cell r="F276">
            <v>543.52331606217626</v>
          </cell>
          <cell r="G276">
            <v>371.54617204967491</v>
          </cell>
          <cell r="H276" t="e">
            <v>#VALUE!</v>
          </cell>
          <cell r="I276" t="e">
            <v>#VALUE!</v>
          </cell>
        </row>
        <row r="277">
          <cell r="A277">
            <v>40522</v>
          </cell>
          <cell r="B277">
            <v>42</v>
          </cell>
          <cell r="C277">
            <v>655.25720000000001</v>
          </cell>
          <cell r="D277" t="str">
            <v>#Calc</v>
          </cell>
          <cell r="E277" t="str">
            <v>#Calc</v>
          </cell>
          <cell r="F277">
            <v>544.04145077720204</v>
          </cell>
          <cell r="G277">
            <v>368.91855493839284</v>
          </cell>
          <cell r="H277" t="e">
            <v>#VALUE!</v>
          </cell>
          <cell r="I277" t="e">
            <v>#VALUE!</v>
          </cell>
        </row>
        <row r="278">
          <cell r="A278">
            <v>40521</v>
          </cell>
          <cell r="B278">
            <v>41.46</v>
          </cell>
          <cell r="C278">
            <v>651.04956000000004</v>
          </cell>
          <cell r="D278" t="str">
            <v>#Calc</v>
          </cell>
          <cell r="E278" t="str">
            <v>#Calc</v>
          </cell>
          <cell r="F278">
            <v>537.04663212435241</v>
          </cell>
          <cell r="G278">
            <v>366.54959742293028</v>
          </cell>
          <cell r="H278" t="e">
            <v>#VALUE!</v>
          </cell>
          <cell r="I278" t="e">
            <v>#VALUE!</v>
          </cell>
        </row>
        <row r="279">
          <cell r="A279">
            <v>40520</v>
          </cell>
          <cell r="B279">
            <v>40.99</v>
          </cell>
          <cell r="C279">
            <v>648.37929999999994</v>
          </cell>
          <cell r="D279" t="str">
            <v>#Calc</v>
          </cell>
          <cell r="E279" t="str">
            <v>#Calc</v>
          </cell>
          <cell r="F279">
            <v>530.95854922279796</v>
          </cell>
          <cell r="G279">
            <v>365.04620538006549</v>
          </cell>
          <cell r="H279" t="e">
            <v>#VALUE!</v>
          </cell>
          <cell r="I279" t="e">
            <v>#VALUE!</v>
          </cell>
        </row>
        <row r="280">
          <cell r="A280">
            <v>40519</v>
          </cell>
          <cell r="B280">
            <v>41.47</v>
          </cell>
          <cell r="C280">
            <v>654.77313000000004</v>
          </cell>
          <cell r="D280" t="str">
            <v>#Calc</v>
          </cell>
          <cell r="E280" t="str">
            <v>#Calc</v>
          </cell>
          <cell r="F280">
            <v>537.1761658031088</v>
          </cell>
          <cell r="G280">
            <v>368.64601706335839</v>
          </cell>
          <cell r="H280" t="e">
            <v>#VALUE!</v>
          </cell>
          <cell r="I280" t="e">
            <v>#VALUE!</v>
          </cell>
        </row>
        <row r="281">
          <cell r="A281">
            <v>40518</v>
          </cell>
          <cell r="B281">
            <v>41.87</v>
          </cell>
          <cell r="C281">
            <v>655.87639999999999</v>
          </cell>
          <cell r="D281" t="str">
            <v>#Calc</v>
          </cell>
          <cell r="E281" t="str">
            <v>#Calc</v>
          </cell>
          <cell r="F281">
            <v>542.35751295336786</v>
          </cell>
          <cell r="G281">
            <v>369.26717280816649</v>
          </cell>
          <cell r="H281" t="e">
            <v>#VALUE!</v>
          </cell>
          <cell r="I281" t="e">
            <v>#VALUE!</v>
          </cell>
        </row>
        <row r="282">
          <cell r="A282">
            <v>40515</v>
          </cell>
          <cell r="B282">
            <v>41.55</v>
          </cell>
          <cell r="C282">
            <v>651.69164999999998</v>
          </cell>
          <cell r="D282" t="str">
            <v>#Calc</v>
          </cell>
          <cell r="E282" t="str">
            <v>#Calc</v>
          </cell>
          <cell r="F282">
            <v>538.21243523316059</v>
          </cell>
          <cell r="G282">
            <v>366.91110266841304</v>
          </cell>
          <cell r="H282" t="e">
            <v>#VALUE!</v>
          </cell>
          <cell r="I282" t="e">
            <v>#VALUE!</v>
          </cell>
        </row>
        <row r="283">
          <cell r="A283">
            <v>40514</v>
          </cell>
          <cell r="B283">
            <v>41.89</v>
          </cell>
          <cell r="C283">
            <v>648.49170000000004</v>
          </cell>
          <cell r="D283" t="str">
            <v>#Calc</v>
          </cell>
          <cell r="E283" t="str">
            <v>#Calc</v>
          </cell>
          <cell r="F283">
            <v>542.61658031088086</v>
          </cell>
          <cell r="G283">
            <v>365.10948808123248</v>
          </cell>
          <cell r="H283" t="e">
            <v>#VALUE!</v>
          </cell>
          <cell r="I283" t="e">
            <v>#VALUE!</v>
          </cell>
        </row>
        <row r="284">
          <cell r="A284">
            <v>40513</v>
          </cell>
          <cell r="B284">
            <v>41.89</v>
          </cell>
          <cell r="C284">
            <v>644.92200000000003</v>
          </cell>
          <cell r="D284" t="str">
            <v>#Calc</v>
          </cell>
          <cell r="E284" t="str">
            <v>#Calc</v>
          </cell>
          <cell r="F284">
            <v>542.61658031088086</v>
          </cell>
          <cell r="G284">
            <v>363.09969930582707</v>
          </cell>
          <cell r="H284" t="e">
            <v>#VALUE!</v>
          </cell>
          <cell r="I284" t="e">
            <v>#VALUE!</v>
          </cell>
        </row>
        <row r="285">
          <cell r="A285">
            <v>40512</v>
          </cell>
          <cell r="B285">
            <v>42.33</v>
          </cell>
          <cell r="C285">
            <v>646.31035999999995</v>
          </cell>
          <cell r="D285" t="str">
            <v>#Calc</v>
          </cell>
          <cell r="E285" t="str">
            <v>#Calc</v>
          </cell>
          <cell r="F285">
            <v>548.31606217616581</v>
          </cell>
          <cell r="G285">
            <v>363.88136452817679</v>
          </cell>
          <cell r="H285" t="e">
            <v>#VALUE!</v>
          </cell>
          <cell r="I285" t="e">
            <v>#VALUE!</v>
          </cell>
        </row>
        <row r="286">
          <cell r="A286">
            <v>40511</v>
          </cell>
          <cell r="B286">
            <v>42.41</v>
          </cell>
          <cell r="C286">
            <v>647.47119999999995</v>
          </cell>
          <cell r="D286" t="str">
            <v>#Calc</v>
          </cell>
          <cell r="E286" t="str">
            <v>#Calc</v>
          </cell>
          <cell r="F286">
            <v>549.3523316062176</v>
          </cell>
          <cell r="G286">
            <v>364.53493295186547</v>
          </cell>
          <cell r="H286" t="e">
            <v>#VALUE!</v>
          </cell>
          <cell r="I286" t="e">
            <v>#VALUE!</v>
          </cell>
        </row>
        <row r="287">
          <cell r="A287">
            <v>40508</v>
          </cell>
          <cell r="B287">
            <v>42.42</v>
          </cell>
          <cell r="C287">
            <v>649.33434999999997</v>
          </cell>
          <cell r="D287" t="str">
            <v>#Calc</v>
          </cell>
          <cell r="E287" t="str">
            <v>#Calc</v>
          </cell>
          <cell r="F287">
            <v>549.48186528497411</v>
          </cell>
          <cell r="G287">
            <v>365.58391128530991</v>
          </cell>
          <cell r="H287" t="e">
            <v>#VALUE!</v>
          </cell>
          <cell r="I287" t="e">
            <v>#VALUE!</v>
          </cell>
        </row>
        <row r="288">
          <cell r="A288">
            <v>40507</v>
          </cell>
          <cell r="B288">
            <v>42.09</v>
          </cell>
          <cell r="C288">
            <v>647.91769999999997</v>
          </cell>
          <cell r="D288" t="str">
            <v>#Calc</v>
          </cell>
          <cell r="E288" t="str">
            <v>#Calc</v>
          </cell>
          <cell r="F288">
            <v>545.20725388601045</v>
          </cell>
          <cell r="G288">
            <v>364.78631841513089</v>
          </cell>
          <cell r="H288" t="e">
            <v>#VALUE!</v>
          </cell>
          <cell r="I288" t="e">
            <v>#VALUE!</v>
          </cell>
        </row>
        <row r="289">
          <cell r="A289">
            <v>40506</v>
          </cell>
          <cell r="B289">
            <v>42.09</v>
          </cell>
          <cell r="C289">
            <v>647.91769999999997</v>
          </cell>
          <cell r="D289" t="str">
            <v>#Calc</v>
          </cell>
          <cell r="E289" t="str">
            <v>#Calc</v>
          </cell>
          <cell r="F289">
            <v>545.20725388601045</v>
          </cell>
          <cell r="G289">
            <v>364.78631841513089</v>
          </cell>
          <cell r="H289" t="e">
            <v>#VALUE!</v>
          </cell>
          <cell r="I289" t="e">
            <v>#VALUE!</v>
          </cell>
        </row>
        <row r="290">
          <cell r="A290">
            <v>40505</v>
          </cell>
          <cell r="B290">
            <v>42.29</v>
          </cell>
          <cell r="C290">
            <v>651.35059999999999</v>
          </cell>
          <cell r="D290" t="str">
            <v>#Calc</v>
          </cell>
          <cell r="E290" t="str">
            <v>#Calc</v>
          </cell>
          <cell r="F290">
            <v>547.79792746113992</v>
          </cell>
          <cell r="G290">
            <v>366.71908696349334</v>
          </cell>
          <cell r="H290" t="e">
            <v>#VALUE!</v>
          </cell>
          <cell r="I290" t="e">
            <v>#VALUE!</v>
          </cell>
        </row>
        <row r="291">
          <cell r="A291">
            <v>40504</v>
          </cell>
          <cell r="B291">
            <v>42.07</v>
          </cell>
          <cell r="C291">
            <v>652.30870000000004</v>
          </cell>
          <cell r="D291" t="str">
            <v>#Calc</v>
          </cell>
          <cell r="E291" t="str">
            <v>#Calc</v>
          </cell>
          <cell r="F291">
            <v>544.94818652849744</v>
          </cell>
          <cell r="G291">
            <v>367.25851005947226</v>
          </cell>
          <cell r="H291" t="e">
            <v>#VALUE!</v>
          </cell>
          <cell r="I291" t="e">
            <v>#VALUE!</v>
          </cell>
        </row>
        <row r="292">
          <cell r="A292">
            <v>40501</v>
          </cell>
          <cell r="B292">
            <v>42.54</v>
          </cell>
          <cell r="C292">
            <v>650.83716000000004</v>
          </cell>
          <cell r="D292" t="str">
            <v>#Calc</v>
          </cell>
          <cell r="E292" t="str">
            <v>#Calc</v>
          </cell>
          <cell r="F292">
            <v>551.03626943005179</v>
          </cell>
          <cell r="G292">
            <v>366.43001338620553</v>
          </cell>
          <cell r="H292" t="e">
            <v>#VALUE!</v>
          </cell>
          <cell r="I292" t="e">
            <v>#VALUE!</v>
          </cell>
        </row>
        <row r="293">
          <cell r="A293">
            <v>40500</v>
          </cell>
          <cell r="B293">
            <v>42.49</v>
          </cell>
          <cell r="C293">
            <v>647.36580000000004</v>
          </cell>
          <cell r="D293" t="str">
            <v>#Calc</v>
          </cell>
          <cell r="E293" t="str">
            <v>#Calc</v>
          </cell>
          <cell r="F293">
            <v>550.38860103626939</v>
          </cell>
          <cell r="G293">
            <v>364.47559134418771</v>
          </cell>
          <cell r="H293" t="e">
            <v>#VALUE!</v>
          </cell>
          <cell r="I293" t="e">
            <v>#VALUE!</v>
          </cell>
        </row>
        <row r="294">
          <cell r="A294">
            <v>40499</v>
          </cell>
          <cell r="B294">
            <v>41.93</v>
          </cell>
          <cell r="C294">
            <v>641.40039999999999</v>
          </cell>
          <cell r="D294" t="str">
            <v>#Calc</v>
          </cell>
          <cell r="E294" t="str">
            <v>#Calc</v>
          </cell>
          <cell r="F294">
            <v>543.13471502590676</v>
          </cell>
          <cell r="G294">
            <v>361.11699147282491</v>
          </cell>
          <cell r="H294" t="e">
            <v>#VALUE!</v>
          </cell>
          <cell r="I294" t="e">
            <v>#VALUE!</v>
          </cell>
        </row>
        <row r="295">
          <cell r="A295">
            <v>40498</v>
          </cell>
          <cell r="B295">
            <v>41.82</v>
          </cell>
          <cell r="C295">
            <v>635.69006000000002</v>
          </cell>
          <cell r="D295" t="str">
            <v>#Calc</v>
          </cell>
          <cell r="E295" t="str">
            <v>#Calc</v>
          </cell>
          <cell r="F295">
            <v>541.70984455958558</v>
          </cell>
          <cell r="G295">
            <v>357.90199378793585</v>
          </cell>
          <cell r="H295" t="e">
            <v>#VALUE!</v>
          </cell>
          <cell r="I295" t="e">
            <v>#VALUE!</v>
          </cell>
        </row>
        <row r="296">
          <cell r="A296">
            <v>40497</v>
          </cell>
          <cell r="B296">
            <v>43.05</v>
          </cell>
          <cell r="C296">
            <v>649.32885999999996</v>
          </cell>
          <cell r="D296" t="str">
            <v>#Calc</v>
          </cell>
          <cell r="E296" t="str">
            <v>#Calc</v>
          </cell>
          <cell r="F296">
            <v>557.64248704663203</v>
          </cell>
          <cell r="G296">
            <v>365.58082034198782</v>
          </cell>
          <cell r="H296" t="e">
            <v>#VALUE!</v>
          </cell>
          <cell r="I296" t="e">
            <v>#VALUE!</v>
          </cell>
        </row>
        <row r="297">
          <cell r="A297">
            <v>40494</v>
          </cell>
          <cell r="B297">
            <v>42.54</v>
          </cell>
          <cell r="C297">
            <v>643.31444999999997</v>
          </cell>
          <cell r="D297" t="str">
            <v>#Calc</v>
          </cell>
          <cell r="E297" t="str">
            <v>#Calc</v>
          </cell>
          <cell r="F297">
            <v>551.03626943005179</v>
          </cell>
          <cell r="G297">
            <v>362.1946271860682</v>
          </cell>
          <cell r="H297" t="e">
            <v>#VALUE!</v>
          </cell>
          <cell r="I297" t="e">
            <v>#VALUE!</v>
          </cell>
        </row>
        <row r="298">
          <cell r="A298">
            <v>40493</v>
          </cell>
          <cell r="B298">
            <v>42.19</v>
          </cell>
          <cell r="C298">
            <v>645.20276000000001</v>
          </cell>
          <cell r="D298" t="str">
            <v>#Calc</v>
          </cell>
          <cell r="E298" t="str">
            <v>#Calc</v>
          </cell>
          <cell r="F298">
            <v>546.50259067357513</v>
          </cell>
          <cell r="G298">
            <v>363.25777093553904</v>
          </cell>
          <cell r="H298" t="e">
            <v>#VALUE!</v>
          </cell>
          <cell r="I298" t="e">
            <v>#VALUE!</v>
          </cell>
        </row>
        <row r="299">
          <cell r="A299">
            <v>40492</v>
          </cell>
          <cell r="B299">
            <v>41.81</v>
          </cell>
          <cell r="C299">
            <v>644.76575000000003</v>
          </cell>
          <cell r="D299" t="str">
            <v>#Calc</v>
          </cell>
          <cell r="E299" t="str">
            <v>#Calc</v>
          </cell>
          <cell r="F299">
            <v>541.58031088082907</v>
          </cell>
          <cell r="G299">
            <v>363.01172846901807</v>
          </cell>
          <cell r="H299" t="e">
            <v>#VALUE!</v>
          </cell>
          <cell r="I299" t="e">
            <v>#VALUE!</v>
          </cell>
        </row>
        <row r="300">
          <cell r="A300">
            <v>40491</v>
          </cell>
          <cell r="B300">
            <v>41.42</v>
          </cell>
          <cell r="C300">
            <v>646.55179999999996</v>
          </cell>
          <cell r="D300" t="str">
            <v>#Calc</v>
          </cell>
          <cell r="E300" t="str">
            <v>#Calc</v>
          </cell>
          <cell r="F300">
            <v>536.52849740932652</v>
          </cell>
          <cell r="G300">
            <v>364.01729847274743</v>
          </cell>
          <cell r="H300" t="e">
            <v>#VALUE!</v>
          </cell>
          <cell r="I300" t="e">
            <v>#VALUE!</v>
          </cell>
        </row>
        <row r="301">
          <cell r="A301">
            <v>40490</v>
          </cell>
          <cell r="B301">
            <v>41.1</v>
          </cell>
          <cell r="C301">
            <v>642.72080000000005</v>
          </cell>
          <cell r="D301" t="str">
            <v>#Calc</v>
          </cell>
          <cell r="E301" t="str">
            <v>#Calc</v>
          </cell>
          <cell r="F301">
            <v>532.38341968911925</v>
          </cell>
          <cell r="G301">
            <v>361.86039430752965</v>
          </cell>
          <cell r="H301" t="e">
            <v>#VALUE!</v>
          </cell>
          <cell r="I301" t="e">
            <v>#VALUE!</v>
          </cell>
        </row>
        <row r="302">
          <cell r="A302">
            <v>40487</v>
          </cell>
          <cell r="B302">
            <v>40.479999999999997</v>
          </cell>
          <cell r="C302">
            <v>638.69129999999996</v>
          </cell>
          <cell r="D302" t="str">
            <v>#Calc</v>
          </cell>
          <cell r="E302" t="str">
            <v>#Calc</v>
          </cell>
          <cell r="F302">
            <v>524.3523316062176</v>
          </cell>
          <cell r="G302">
            <v>359.59173199122961</v>
          </cell>
          <cell r="H302" t="e">
            <v>#VALUE!</v>
          </cell>
          <cell r="I302" t="e">
            <v>#VALUE!</v>
          </cell>
        </row>
        <row r="303">
          <cell r="A303">
            <v>40486</v>
          </cell>
          <cell r="B303">
            <v>39.9</v>
          </cell>
          <cell r="C303">
            <v>630.58574999999996</v>
          </cell>
          <cell r="D303" t="str">
            <v>#Calc</v>
          </cell>
          <cell r="E303" t="str">
            <v>#Calc</v>
          </cell>
          <cell r="F303">
            <v>516.83937823834196</v>
          </cell>
          <cell r="G303">
            <v>355.02819908692749</v>
          </cell>
          <cell r="H303" t="e">
            <v>#VALUE!</v>
          </cell>
          <cell r="I303" t="e">
            <v>#VALUE!</v>
          </cell>
        </row>
        <row r="304">
          <cell r="A304">
            <v>40485</v>
          </cell>
          <cell r="B304">
            <v>39.590000000000003</v>
          </cell>
          <cell r="C304">
            <v>626.35504000000003</v>
          </cell>
          <cell r="D304" t="str">
            <v>#Calc</v>
          </cell>
          <cell r="E304" t="str">
            <v>#Calc</v>
          </cell>
          <cell r="F304">
            <v>512.8238341968912</v>
          </cell>
          <cell r="G304">
            <v>352.64625285335171</v>
          </cell>
          <cell r="H304" t="e">
            <v>#VALUE!</v>
          </cell>
          <cell r="I304" t="e">
            <v>#VALUE!</v>
          </cell>
        </row>
        <row r="305">
          <cell r="A305">
            <v>40484</v>
          </cell>
          <cell r="B305">
            <v>38.93</v>
          </cell>
          <cell r="C305">
            <v>625.51120000000003</v>
          </cell>
          <cell r="D305" t="str">
            <v>#Calc</v>
          </cell>
          <cell r="E305" t="str">
            <v>#Calc</v>
          </cell>
          <cell r="F305">
            <v>504.27461139896377</v>
          </cell>
          <cell r="G305">
            <v>352.1711596633811</v>
          </cell>
          <cell r="H305" t="e">
            <v>#VALUE!</v>
          </cell>
          <cell r="I305" t="e">
            <v>#VALUE!</v>
          </cell>
        </row>
        <row r="306">
          <cell r="A306">
            <v>40483</v>
          </cell>
          <cell r="B306">
            <v>38.409999999999997</v>
          </cell>
          <cell r="C306">
            <v>620.81682999999998</v>
          </cell>
          <cell r="D306" t="str">
            <v>#Calc</v>
          </cell>
          <cell r="E306" t="str">
            <v>#Calc</v>
          </cell>
          <cell r="F306">
            <v>497.53886010362692</v>
          </cell>
          <cell r="G306">
            <v>349.52816665735816</v>
          </cell>
          <cell r="H306" t="e">
            <v>#VALUE!</v>
          </cell>
          <cell r="I306" t="e">
            <v>#VALUE!</v>
          </cell>
        </row>
        <row r="307">
          <cell r="A307">
            <v>40480</v>
          </cell>
          <cell r="B307">
            <v>38.119999999999997</v>
          </cell>
          <cell r="C307">
            <v>616.47014999999999</v>
          </cell>
          <cell r="D307" t="str">
            <v>#Calc</v>
          </cell>
          <cell r="E307" t="str">
            <v>#Calc</v>
          </cell>
          <cell r="F307">
            <v>493.7823834196891</v>
          </cell>
          <cell r="G307">
            <v>347.08092776493606</v>
          </cell>
          <cell r="H307" t="e">
            <v>#VALUE!</v>
          </cell>
          <cell r="I307" t="e">
            <v>#VALUE!</v>
          </cell>
        </row>
        <row r="308">
          <cell r="A308">
            <v>40479</v>
          </cell>
          <cell r="B308">
            <v>37.6</v>
          </cell>
          <cell r="C308">
            <v>611.33569999999997</v>
          </cell>
          <cell r="D308" t="str">
            <v>#Calc</v>
          </cell>
          <cell r="E308" t="str">
            <v>#Calc</v>
          </cell>
          <cell r="F308">
            <v>487.04663212435236</v>
          </cell>
          <cell r="G308">
            <v>344.19016384139059</v>
          </cell>
          <cell r="H308" t="e">
            <v>#VALUE!</v>
          </cell>
          <cell r="I308" t="e">
            <v>#VALUE!</v>
          </cell>
        </row>
        <row r="309">
          <cell r="A309">
            <v>40478</v>
          </cell>
          <cell r="B309">
            <v>37.159999999999997</v>
          </cell>
          <cell r="C309">
            <v>611.42065000000002</v>
          </cell>
          <cell r="D309" t="str">
            <v>#Calc</v>
          </cell>
          <cell r="E309" t="str">
            <v>#Calc</v>
          </cell>
          <cell r="F309">
            <v>481.34715025906729</v>
          </cell>
          <cell r="G309">
            <v>344.23799182594689</v>
          </cell>
          <cell r="H309" t="e">
            <v>#VALUE!</v>
          </cell>
          <cell r="I309" t="e">
            <v>#VALUE!</v>
          </cell>
        </row>
        <row r="310">
          <cell r="A310">
            <v>40477</v>
          </cell>
          <cell r="B310">
            <v>37.42</v>
          </cell>
          <cell r="C310">
            <v>612.50225999999998</v>
          </cell>
          <cell r="D310" t="str">
            <v>#Calc</v>
          </cell>
          <cell r="E310" t="str">
            <v>#Calc</v>
          </cell>
          <cell r="F310">
            <v>484.71502590673578</v>
          </cell>
          <cell r="G310">
            <v>344.84695270147319</v>
          </cell>
          <cell r="H310" t="e">
            <v>#VALUE!</v>
          </cell>
          <cell r="I310" t="e">
            <v>#VALUE!</v>
          </cell>
        </row>
        <row r="311">
          <cell r="A311">
            <v>40476</v>
          </cell>
          <cell r="B311">
            <v>37.69</v>
          </cell>
          <cell r="C311">
            <v>610.66943000000003</v>
          </cell>
          <cell r="D311" t="str">
            <v>#Calc</v>
          </cell>
          <cell r="E311" t="str">
            <v>#Calc</v>
          </cell>
          <cell r="F311">
            <v>488.21243523316059</v>
          </cell>
          <cell r="G311">
            <v>343.8150449329699</v>
          </cell>
          <cell r="H311" t="e">
            <v>#VALUE!</v>
          </cell>
          <cell r="I311" t="e">
            <v>#VALUE!</v>
          </cell>
          <cell r="P311">
            <v>37.69</v>
          </cell>
        </row>
        <row r="312">
          <cell r="A312">
            <v>40473</v>
          </cell>
          <cell r="B312">
            <v>37.61</v>
          </cell>
          <cell r="C312">
            <v>609.25109999999995</v>
          </cell>
          <cell r="D312" t="str">
            <v>#Calc</v>
          </cell>
          <cell r="E312" t="str">
            <v>#Calc</v>
          </cell>
          <cell r="F312">
            <v>487.17616580310886</v>
          </cell>
          <cell r="G312">
            <v>343.01650620035343</v>
          </cell>
          <cell r="H312" t="e">
            <v>#VALUE!</v>
          </cell>
          <cell r="I312" t="e">
            <v>#VALUE!</v>
          </cell>
        </row>
        <row r="313">
          <cell r="A313">
            <v>40472</v>
          </cell>
          <cell r="B313">
            <v>37.69</v>
          </cell>
          <cell r="C313">
            <v>608.08749999999998</v>
          </cell>
          <cell r="D313" t="str">
            <v>#Calc</v>
          </cell>
          <cell r="E313" t="str">
            <v>#Calc</v>
          </cell>
          <cell r="F313">
            <v>488.21243523316059</v>
          </cell>
          <cell r="G313">
            <v>342.36138385980337</v>
          </cell>
          <cell r="H313" t="e">
            <v>#VALUE!</v>
          </cell>
          <cell r="I313" t="e">
            <v>#VALUE!</v>
          </cell>
        </row>
        <row r="314">
          <cell r="A314">
            <v>40471</v>
          </cell>
          <cell r="B314">
            <v>37.619999999999997</v>
          </cell>
          <cell r="C314">
            <v>608.42150000000004</v>
          </cell>
          <cell r="D314" t="str">
            <v>#Calc</v>
          </cell>
          <cell r="E314" t="str">
            <v>#Calc</v>
          </cell>
          <cell r="F314">
            <v>487.30569948186525</v>
          </cell>
          <cell r="G314">
            <v>342.54943032056633</v>
          </cell>
          <cell r="H314" t="e">
            <v>#VALUE!</v>
          </cell>
          <cell r="I314" t="e">
            <v>#VALUE!</v>
          </cell>
        </row>
        <row r="315">
          <cell r="A315">
            <v>40470</v>
          </cell>
          <cell r="B315">
            <v>37.229999999999997</v>
          </cell>
          <cell r="C315">
            <v>605.16510000000005</v>
          </cell>
          <cell r="D315" t="str">
            <v>#Calc</v>
          </cell>
          <cell r="E315" t="str">
            <v>#Calc</v>
          </cell>
          <cell r="F315">
            <v>482.25388601036263</v>
          </cell>
          <cell r="G315">
            <v>340.71603362946337</v>
          </cell>
          <cell r="H315" t="e">
            <v>#VALUE!</v>
          </cell>
          <cell r="I315" t="e">
            <v>#VALUE!</v>
          </cell>
        </row>
        <row r="316">
          <cell r="A316">
            <v>40469</v>
          </cell>
          <cell r="B316">
            <v>37.46</v>
          </cell>
          <cell r="C316">
            <v>610.10004000000004</v>
          </cell>
          <cell r="D316" t="str">
            <v>#Calc</v>
          </cell>
          <cell r="E316" t="str">
            <v>#Calc</v>
          </cell>
          <cell r="F316">
            <v>485.23316062176167</v>
          </cell>
          <cell r="G316">
            <v>343.49447075843756</v>
          </cell>
          <cell r="H316" t="e">
            <v>#VALUE!</v>
          </cell>
          <cell r="I316" t="e">
            <v>#VALUE!</v>
          </cell>
        </row>
        <row r="317">
          <cell r="A317">
            <v>40466</v>
          </cell>
          <cell r="B317">
            <v>37.85</v>
          </cell>
          <cell r="C317">
            <v>610.79899999999998</v>
          </cell>
          <cell r="D317" t="str">
            <v>#Calc</v>
          </cell>
          <cell r="E317" t="str">
            <v>#Calc</v>
          </cell>
          <cell r="F317">
            <v>490.28497409326428</v>
          </cell>
          <cell r="G317">
            <v>343.88799457345203</v>
          </cell>
          <cell r="H317" t="e">
            <v>#VALUE!</v>
          </cell>
          <cell r="I317" t="e">
            <v>#VALUE!</v>
          </cell>
        </row>
        <row r="318">
          <cell r="A318">
            <v>40465</v>
          </cell>
          <cell r="B318">
            <v>38.049999999999997</v>
          </cell>
          <cell r="C318">
            <v>611.59230000000002</v>
          </cell>
          <cell r="D318" t="str">
            <v>#Calc</v>
          </cell>
          <cell r="E318" t="str">
            <v>#Calc</v>
          </cell>
          <cell r="F318">
            <v>492.87564766839375</v>
          </cell>
          <cell r="G318">
            <v>344.3346330684318</v>
          </cell>
          <cell r="H318" t="e">
            <v>#VALUE!</v>
          </cell>
          <cell r="I318" t="e">
            <v>#VALUE!</v>
          </cell>
        </row>
        <row r="319">
          <cell r="A319">
            <v>40464</v>
          </cell>
          <cell r="B319">
            <v>38.4</v>
          </cell>
          <cell r="C319">
            <v>618.80706999999995</v>
          </cell>
          <cell r="D319" t="str">
            <v>#Calc</v>
          </cell>
          <cell r="E319" t="str">
            <v>#Calc</v>
          </cell>
          <cell r="F319">
            <v>497.40932642487047</v>
          </cell>
          <cell r="G319">
            <v>348.39664493585246</v>
          </cell>
          <cell r="H319" t="e">
            <v>#VALUE!</v>
          </cell>
          <cell r="I319" t="e">
            <v>#VALUE!</v>
          </cell>
        </row>
        <row r="320">
          <cell r="A320">
            <v>40463</v>
          </cell>
          <cell r="B320">
            <v>38.14</v>
          </cell>
          <cell r="C320">
            <v>614.98450000000003</v>
          </cell>
          <cell r="D320" t="str">
            <v>#Calc</v>
          </cell>
          <cell r="E320" t="str">
            <v>#Calc</v>
          </cell>
          <cell r="F320">
            <v>494.04145077720216</v>
          </cell>
          <cell r="G320">
            <v>346.24448697322219</v>
          </cell>
          <cell r="H320" t="e">
            <v>#VALUE!</v>
          </cell>
          <cell r="I320" t="e">
            <v>#VALUE!</v>
          </cell>
        </row>
        <row r="321">
          <cell r="A321">
            <v>40462</v>
          </cell>
          <cell r="B321">
            <v>38.06</v>
          </cell>
          <cell r="C321">
            <v>611.65295000000003</v>
          </cell>
          <cell r="D321" t="str">
            <v>#Calc</v>
          </cell>
          <cell r="E321" t="str">
            <v>#Calc</v>
          </cell>
          <cell r="F321">
            <v>493.00518134715031</v>
          </cell>
          <cell r="G321">
            <v>344.3687798284476</v>
          </cell>
          <cell r="H321" t="e">
            <v>#VALUE!</v>
          </cell>
          <cell r="I321" t="e">
            <v>#VALUE!</v>
          </cell>
        </row>
        <row r="322">
          <cell r="A322">
            <v>40459</v>
          </cell>
          <cell r="B322">
            <v>37.65</v>
          </cell>
          <cell r="C322">
            <v>606.97002999999995</v>
          </cell>
          <cell r="D322" t="str">
            <v>#Calc</v>
          </cell>
          <cell r="E322" t="str">
            <v>#Calc</v>
          </cell>
          <cell r="F322">
            <v>487.6943005181347</v>
          </cell>
          <cell r="G322">
            <v>341.73223332534604</v>
          </cell>
          <cell r="H322" t="e">
            <v>#VALUE!</v>
          </cell>
          <cell r="I322" t="e">
            <v>#VALUE!</v>
          </cell>
        </row>
        <row r="323">
          <cell r="A323">
            <v>40458</v>
          </cell>
          <cell r="B323">
            <v>37.880000000000003</v>
          </cell>
          <cell r="C323">
            <v>607.00836000000004</v>
          </cell>
          <cell r="D323" t="str">
            <v>#Calc</v>
          </cell>
          <cell r="E323" t="str">
            <v>#Calc</v>
          </cell>
          <cell r="F323">
            <v>490.67357512953373</v>
          </cell>
          <cell r="G323">
            <v>341.75381362726534</v>
          </cell>
          <cell r="H323" t="e">
            <v>#VALUE!</v>
          </cell>
          <cell r="I323" t="e">
            <v>#VALUE!</v>
          </cell>
        </row>
        <row r="324">
          <cell r="A324">
            <v>40457</v>
          </cell>
          <cell r="B324">
            <v>36.700000000000003</v>
          </cell>
          <cell r="C324">
            <v>598.28375000000005</v>
          </cell>
          <cell r="D324" t="str">
            <v>#Calc</v>
          </cell>
          <cell r="E324" t="str">
            <v>#Calc</v>
          </cell>
          <cell r="F324">
            <v>475.38860103626951</v>
          </cell>
          <cell r="G324">
            <v>336.84174167505938</v>
          </cell>
          <cell r="H324" t="e">
            <v>#VALUE!</v>
          </cell>
          <cell r="I324" t="e">
            <v>#VALUE!</v>
          </cell>
        </row>
        <row r="325">
          <cell r="A325">
            <v>40456</v>
          </cell>
          <cell r="B325">
            <v>36.92</v>
          </cell>
          <cell r="C325">
            <v>595.03219999999999</v>
          </cell>
          <cell r="D325" t="str">
            <v>#Calc</v>
          </cell>
          <cell r="E325" t="str">
            <v>#Calc</v>
          </cell>
          <cell r="F325">
            <v>478.23834196891193</v>
          </cell>
          <cell r="G325">
            <v>335.01107559873094</v>
          </cell>
          <cell r="H325" t="e">
            <v>#VALUE!</v>
          </cell>
          <cell r="I325" t="e">
            <v>#VALUE!</v>
          </cell>
        </row>
        <row r="326">
          <cell r="A326">
            <v>40455</v>
          </cell>
          <cell r="B326">
            <v>36.49</v>
          </cell>
          <cell r="C326">
            <v>588.81084999999996</v>
          </cell>
          <cell r="D326" t="str">
            <v>#Calc</v>
          </cell>
          <cell r="E326" t="str">
            <v>#Calc</v>
          </cell>
          <cell r="F326">
            <v>472.66839378238348</v>
          </cell>
          <cell r="G326">
            <v>331.50837245900811</v>
          </cell>
          <cell r="H326" t="e">
            <v>#VALUE!</v>
          </cell>
          <cell r="I326" t="e">
            <v>#VALUE!</v>
          </cell>
        </row>
        <row r="327">
          <cell r="A327">
            <v>40452</v>
          </cell>
          <cell r="B327">
            <v>36.130000000000003</v>
          </cell>
          <cell r="C327">
            <v>586.01689999999996</v>
          </cell>
          <cell r="D327" t="str">
            <v>#Calc</v>
          </cell>
          <cell r="E327" t="str">
            <v>#Calc</v>
          </cell>
          <cell r="F327">
            <v>468.00518134715031</v>
          </cell>
          <cell r="G327">
            <v>329.93534129419203</v>
          </cell>
          <cell r="H327" t="e">
            <v>#VALUE!</v>
          </cell>
          <cell r="I327" t="e">
            <v>#VALUE!</v>
          </cell>
        </row>
        <row r="328">
          <cell r="A328">
            <v>40451</v>
          </cell>
          <cell r="B328">
            <v>35.92</v>
          </cell>
          <cell r="C328">
            <v>581.70159999999998</v>
          </cell>
          <cell r="D328" t="str">
            <v>#Calc</v>
          </cell>
          <cell r="E328" t="str">
            <v>#Calc</v>
          </cell>
          <cell r="F328">
            <v>465.28497409326428</v>
          </cell>
          <cell r="G328">
            <v>327.50576976086796</v>
          </cell>
          <cell r="H328" t="e">
            <v>#VALUE!</v>
          </cell>
          <cell r="I328" t="e">
            <v>#VALUE!</v>
          </cell>
        </row>
        <row r="329">
          <cell r="A329">
            <v>40450</v>
          </cell>
          <cell r="B329">
            <v>35.75</v>
          </cell>
          <cell r="C329">
            <v>579.21299999999997</v>
          </cell>
          <cell r="D329" t="str">
            <v>#Calc</v>
          </cell>
          <cell r="E329" t="str">
            <v>#Calc</v>
          </cell>
          <cell r="F329">
            <v>463.0829015544042</v>
          </cell>
          <cell r="G329">
            <v>326.10465472417746</v>
          </cell>
          <cell r="H329" t="e">
            <v>#VALUE!</v>
          </cell>
          <cell r="I329" t="e">
            <v>#VALUE!</v>
          </cell>
        </row>
        <row r="330">
          <cell r="A330">
            <v>40449</v>
          </cell>
          <cell r="B330">
            <v>35.49</v>
          </cell>
          <cell r="C330">
            <v>576.91830000000004</v>
          </cell>
          <cell r="D330" t="str">
            <v>#Calc</v>
          </cell>
          <cell r="E330" t="str">
            <v>#Calc</v>
          </cell>
          <cell r="F330">
            <v>459.71502590673578</v>
          </cell>
          <cell r="G330">
            <v>324.81270797713358</v>
          </cell>
          <cell r="H330" t="e">
            <v>#VALUE!</v>
          </cell>
          <cell r="I330" t="e">
            <v>#VALUE!</v>
          </cell>
        </row>
        <row r="331">
          <cell r="A331">
            <v>40448</v>
          </cell>
          <cell r="B331">
            <v>35.29</v>
          </cell>
          <cell r="C331">
            <v>574.87540000000001</v>
          </cell>
          <cell r="D331" t="str">
            <v>#Calc</v>
          </cell>
          <cell r="E331" t="str">
            <v>#Calc</v>
          </cell>
          <cell r="F331">
            <v>457.12435233160625</v>
          </cell>
          <cell r="G331">
            <v>323.66252799302401</v>
          </cell>
          <cell r="H331" t="e">
            <v>#VALUE!</v>
          </cell>
          <cell r="I331" t="e">
            <v>#VALUE!</v>
          </cell>
        </row>
        <row r="332">
          <cell r="A332">
            <v>40445</v>
          </cell>
          <cell r="B332">
            <v>35.01</v>
          </cell>
          <cell r="C332">
            <v>573.70483000000002</v>
          </cell>
          <cell r="D332" t="str">
            <v>#Calc</v>
          </cell>
          <cell r="E332" t="str">
            <v>#Calc</v>
          </cell>
          <cell r="F332">
            <v>453.49740932642487</v>
          </cell>
          <cell r="G332">
            <v>323.00348144938556</v>
          </cell>
          <cell r="H332" t="e">
            <v>#VALUE!</v>
          </cell>
          <cell r="I332" t="e">
            <v>#VALUE!</v>
          </cell>
        </row>
        <row r="333">
          <cell r="A333">
            <v>40444</v>
          </cell>
          <cell r="B333">
            <v>34.909999999999997</v>
          </cell>
          <cell r="C333">
            <v>573.62980000000005</v>
          </cell>
          <cell r="D333" t="str">
            <v>#Calc</v>
          </cell>
          <cell r="E333" t="str">
            <v>#Calc</v>
          </cell>
          <cell r="F333">
            <v>452.20207253886014</v>
          </cell>
          <cell r="G333">
            <v>322.96123855731656</v>
          </cell>
          <cell r="H333" t="e">
            <v>#VALUE!</v>
          </cell>
          <cell r="I333" t="e">
            <v>#VALUE!</v>
          </cell>
        </row>
        <row r="334">
          <cell r="A334">
            <v>40443</v>
          </cell>
          <cell r="B334">
            <v>34.950000000000003</v>
          </cell>
          <cell r="C334">
            <v>575.29596000000004</v>
          </cell>
          <cell r="D334" t="str">
            <v>#Calc</v>
          </cell>
          <cell r="E334" t="str">
            <v>#Calc</v>
          </cell>
          <cell r="F334">
            <v>452.72020725388603</v>
          </cell>
          <cell r="G334">
            <v>323.89930888984577</v>
          </cell>
          <cell r="H334" t="e">
            <v>#VALUE!</v>
          </cell>
          <cell r="I334" t="e">
            <v>#VALUE!</v>
          </cell>
        </row>
        <row r="335">
          <cell r="A335">
            <v>40442</v>
          </cell>
          <cell r="B335">
            <v>34.89</v>
          </cell>
          <cell r="C335">
            <v>571.54639999999995</v>
          </cell>
          <cell r="D335" t="str">
            <v>#Calc</v>
          </cell>
          <cell r="E335" t="str">
            <v>#Calc</v>
          </cell>
          <cell r="F335">
            <v>451.94300518134713</v>
          </cell>
          <cell r="G335">
            <v>321.78825653230609</v>
          </cell>
          <cell r="H335" t="e">
            <v>#VALUE!</v>
          </cell>
          <cell r="I335" t="e">
            <v>#VALUE!</v>
          </cell>
        </row>
        <row r="336">
          <cell r="A336">
            <v>40441</v>
          </cell>
          <cell r="B336">
            <v>34.840000000000003</v>
          </cell>
          <cell r="C336">
            <v>569.73676</v>
          </cell>
          <cell r="D336" t="str">
            <v>#Calc</v>
          </cell>
          <cell r="E336" t="str">
            <v>#Calc</v>
          </cell>
          <cell r="F336">
            <v>451.29533678756485</v>
          </cell>
          <cell r="G336">
            <v>320.76940504351865</v>
          </cell>
          <cell r="H336" t="e">
            <v>#VALUE!</v>
          </cell>
          <cell r="I336" t="e">
            <v>#VALUE!</v>
          </cell>
        </row>
        <row r="337">
          <cell r="A337">
            <v>40438</v>
          </cell>
          <cell r="B337">
            <v>34.25</v>
          </cell>
          <cell r="C337">
            <v>566.25559999999996</v>
          </cell>
          <cell r="D337" t="str">
            <v>#Calc</v>
          </cell>
          <cell r="E337" t="str">
            <v>#Calc</v>
          </cell>
          <cell r="F337">
            <v>443.6528497409326</v>
          </cell>
          <cell r="G337">
            <v>318.80946547061609</v>
          </cell>
          <cell r="H337" t="e">
            <v>#VALUE!</v>
          </cell>
          <cell r="I337" t="e">
            <v>#VALUE!</v>
          </cell>
        </row>
        <row r="338">
          <cell r="A338">
            <v>40437</v>
          </cell>
          <cell r="B338">
            <v>34.6</v>
          </cell>
          <cell r="C338">
            <v>567.12114999999994</v>
          </cell>
          <cell r="D338" t="str">
            <v>#Calc</v>
          </cell>
          <cell r="E338" t="str">
            <v>#Calc</v>
          </cell>
          <cell r="F338">
            <v>448.18652849740931</v>
          </cell>
          <cell r="G338">
            <v>319.2967816805363</v>
          </cell>
          <cell r="H338" t="e">
            <v>#VALUE!</v>
          </cell>
          <cell r="I338" t="e">
            <v>#VALUE!</v>
          </cell>
        </row>
        <row r="339">
          <cell r="A339">
            <v>40436</v>
          </cell>
          <cell r="B339">
            <v>34.69</v>
          </cell>
          <cell r="C339">
            <v>566.79510000000005</v>
          </cell>
          <cell r="D339" t="str">
            <v>#Calc</v>
          </cell>
          <cell r="E339" t="str">
            <v>#Calc</v>
          </cell>
          <cell r="F339">
            <v>449.3523316062176</v>
          </cell>
          <cell r="G339">
            <v>319.11321117595025</v>
          </cell>
          <cell r="H339" t="e">
            <v>#VALUE!</v>
          </cell>
          <cell r="I339" t="e">
            <v>#VALUE!</v>
          </cell>
        </row>
        <row r="340">
          <cell r="A340">
            <v>40435</v>
          </cell>
          <cell r="B340">
            <v>35.17</v>
          </cell>
          <cell r="C340">
            <v>569.18579999999997</v>
          </cell>
          <cell r="D340" t="str">
            <v>#Calc</v>
          </cell>
          <cell r="E340" t="str">
            <v>#Calc</v>
          </cell>
          <cell r="F340">
            <v>455.56994818652851</v>
          </cell>
          <cell r="G340">
            <v>320.45920720512964</v>
          </cell>
          <cell r="H340" t="e">
            <v>#VALUE!</v>
          </cell>
          <cell r="I340" t="e">
            <v>#VALUE!</v>
          </cell>
        </row>
        <row r="341">
          <cell r="A341">
            <v>40434</v>
          </cell>
          <cell r="B341">
            <v>35.04</v>
          </cell>
          <cell r="C341">
            <v>569.36649999999997</v>
          </cell>
          <cell r="D341" t="str">
            <v>#Calc</v>
          </cell>
          <cell r="E341" t="str">
            <v>#Calc</v>
          </cell>
          <cell r="F341">
            <v>453.88601036269432</v>
          </cell>
          <cell r="G341">
            <v>320.56094371848252</v>
          </cell>
          <cell r="H341" t="e">
            <v>#VALUE!</v>
          </cell>
          <cell r="I341" t="e">
            <v>#VALUE!</v>
          </cell>
        </row>
        <row r="342">
          <cell r="A342">
            <v>40431</v>
          </cell>
          <cell r="B342">
            <v>34.979999999999997</v>
          </cell>
          <cell r="C342">
            <v>566.19929999999999</v>
          </cell>
          <cell r="D342" t="str">
            <v>#Calc</v>
          </cell>
          <cell r="E342" t="str">
            <v>#Calc</v>
          </cell>
          <cell r="F342">
            <v>453.10880829015548</v>
          </cell>
          <cell r="G342">
            <v>318.7777678186971</v>
          </cell>
          <cell r="H342" t="e">
            <v>#VALUE!</v>
          </cell>
          <cell r="I342" t="e">
            <v>#VALUE!</v>
          </cell>
        </row>
        <row r="343">
          <cell r="A343">
            <v>40430</v>
          </cell>
          <cell r="B343">
            <v>34.94</v>
          </cell>
          <cell r="C343">
            <v>564.45763999999997</v>
          </cell>
          <cell r="D343" t="str">
            <v>#Calc</v>
          </cell>
          <cell r="E343" t="str">
            <v>#Calc</v>
          </cell>
          <cell r="F343">
            <v>452.59067357512953</v>
          </cell>
          <cell r="G343">
            <v>317.79718997782174</v>
          </cell>
          <cell r="H343" t="e">
            <v>#VALUE!</v>
          </cell>
          <cell r="I343" t="e">
            <v>#VALUE!</v>
          </cell>
        </row>
        <row r="344">
          <cell r="A344">
            <v>40429</v>
          </cell>
          <cell r="B344">
            <v>34.6</v>
          </cell>
          <cell r="C344">
            <v>560.85839999999996</v>
          </cell>
          <cell r="D344" t="str">
            <v>#Calc</v>
          </cell>
          <cell r="E344" t="str">
            <v>#Calc</v>
          </cell>
          <cell r="F344">
            <v>448.18652849740931</v>
          </cell>
          <cell r="G344">
            <v>315.77076978789262</v>
          </cell>
          <cell r="H344" t="e">
            <v>#VALUE!</v>
          </cell>
          <cell r="I344" t="e">
            <v>#VALUE!</v>
          </cell>
        </row>
        <row r="345">
          <cell r="A345">
            <v>40428</v>
          </cell>
          <cell r="B345">
            <v>34.159999999999997</v>
          </cell>
          <cell r="C345">
            <v>558.00260000000003</v>
          </cell>
          <cell r="D345" t="str">
            <v>#Calc</v>
          </cell>
          <cell r="E345" t="str">
            <v>#Calc</v>
          </cell>
          <cell r="F345">
            <v>442.4870466321243</v>
          </cell>
          <cell r="G345">
            <v>314.16291624703405</v>
          </cell>
          <cell r="H345" t="e">
            <v>#VALUE!</v>
          </cell>
          <cell r="I345" t="e">
            <v>#VALUE!</v>
          </cell>
        </row>
        <row r="346">
          <cell r="A346">
            <v>40427</v>
          </cell>
          <cell r="B346">
            <v>33.92</v>
          </cell>
          <cell r="C346">
            <v>558.8972</v>
          </cell>
          <cell r="D346" t="str">
            <v>#Calc</v>
          </cell>
          <cell r="E346" t="str">
            <v>#Calc</v>
          </cell>
          <cell r="F346">
            <v>439.37823834196894</v>
          </cell>
          <cell r="G346">
            <v>314.66658799493376</v>
          </cell>
          <cell r="H346" t="e">
            <v>#VALUE!</v>
          </cell>
          <cell r="I346" t="e">
            <v>#VALUE!</v>
          </cell>
        </row>
        <row r="347">
          <cell r="A347">
            <v>40424</v>
          </cell>
          <cell r="B347">
            <v>33.92</v>
          </cell>
          <cell r="C347">
            <v>558.8972</v>
          </cell>
          <cell r="D347" t="str">
            <v>#Calc</v>
          </cell>
          <cell r="E347" t="str">
            <v>#Calc</v>
          </cell>
          <cell r="F347">
            <v>439.37823834196894</v>
          </cell>
          <cell r="G347">
            <v>314.66658799493376</v>
          </cell>
          <cell r="H347" t="e">
            <v>#VALUE!</v>
          </cell>
          <cell r="I347" t="e">
            <v>#VALUE!</v>
          </cell>
        </row>
        <row r="348">
          <cell r="A348">
            <v>40423</v>
          </cell>
          <cell r="B348">
            <v>33.82</v>
          </cell>
          <cell r="C348">
            <v>556.45807000000002</v>
          </cell>
          <cell r="D348" t="str">
            <v>#Calc</v>
          </cell>
          <cell r="E348" t="str">
            <v>#Calc</v>
          </cell>
          <cell r="F348">
            <v>438.0829015544042</v>
          </cell>
          <cell r="G348">
            <v>313.29332522894379</v>
          </cell>
          <cell r="H348" t="e">
            <v>#VALUE!</v>
          </cell>
          <cell r="I348" t="e">
            <v>#VALUE!</v>
          </cell>
        </row>
        <row r="349">
          <cell r="A349">
            <v>40422</v>
          </cell>
          <cell r="B349">
            <v>33.67</v>
          </cell>
          <cell r="C349">
            <v>550.30340000000001</v>
          </cell>
          <cell r="D349" t="str">
            <v>#Calc</v>
          </cell>
          <cell r="E349" t="str">
            <v>#Calc</v>
          </cell>
          <cell r="F349">
            <v>436.13989637305701</v>
          </cell>
          <cell r="G349">
            <v>309.82816381977091</v>
          </cell>
          <cell r="H349" t="e">
            <v>#VALUE!</v>
          </cell>
          <cell r="I349" t="e">
            <v>#VALUE!</v>
          </cell>
        </row>
        <row r="350">
          <cell r="A350">
            <v>40421</v>
          </cell>
          <cell r="B350">
            <v>33.32</v>
          </cell>
          <cell r="C350">
            <v>543.25885000000005</v>
          </cell>
          <cell r="D350" t="str">
            <v>#Calc</v>
          </cell>
          <cell r="E350" t="str">
            <v>#Calc</v>
          </cell>
          <cell r="F350">
            <v>431.60621761658035</v>
          </cell>
          <cell r="G350">
            <v>305.86198808573658</v>
          </cell>
          <cell r="H350" t="e">
            <v>#VALUE!</v>
          </cell>
          <cell r="I350" t="e">
            <v>#VALUE!</v>
          </cell>
        </row>
        <row r="351">
          <cell r="A351">
            <v>40420</v>
          </cell>
          <cell r="B351">
            <v>33.869999999999997</v>
          </cell>
          <cell r="C351">
            <v>547.77329999999995</v>
          </cell>
          <cell r="D351" t="str">
            <v>#Calc</v>
          </cell>
          <cell r="E351" t="str">
            <v>#Calc</v>
          </cell>
          <cell r="F351">
            <v>438.73056994818648</v>
          </cell>
          <cell r="G351">
            <v>308.40368372882392</v>
          </cell>
          <cell r="H351" t="e">
            <v>#VALUE!</v>
          </cell>
          <cell r="I351" t="e">
            <v>#VALUE!</v>
          </cell>
        </row>
        <row r="352">
          <cell r="A352">
            <v>40417</v>
          </cell>
          <cell r="B352">
            <v>34.5</v>
          </cell>
          <cell r="C352">
            <v>553.94006000000002</v>
          </cell>
          <cell r="D352" t="str">
            <v>#Calc</v>
          </cell>
          <cell r="E352" t="str">
            <v>#Calc</v>
          </cell>
          <cell r="F352">
            <v>446.89119170984452</v>
          </cell>
          <cell r="G352">
            <v>311.87565196946576</v>
          </cell>
          <cell r="H352" t="e">
            <v>#VALUE!</v>
          </cell>
          <cell r="I352" t="e">
            <v>#VALUE!</v>
          </cell>
        </row>
        <row r="353">
          <cell r="A353">
            <v>40416</v>
          </cell>
          <cell r="B353">
            <v>34.47</v>
          </cell>
          <cell r="C353">
            <v>549.8845</v>
          </cell>
          <cell r="D353" t="str">
            <v>#Calc</v>
          </cell>
          <cell r="E353" t="str">
            <v>#Calc</v>
          </cell>
          <cell r="F353">
            <v>446.50259067357513</v>
          </cell>
          <cell r="G353">
            <v>309.59231752511937</v>
          </cell>
          <cell r="H353" t="e">
            <v>#VALUE!</v>
          </cell>
          <cell r="I353" t="e">
            <v>#VALUE!</v>
          </cell>
        </row>
        <row r="354">
          <cell r="A354">
            <v>40415</v>
          </cell>
          <cell r="B354">
            <v>34.31</v>
          </cell>
          <cell r="C354">
            <v>548.52120000000002</v>
          </cell>
          <cell r="D354" t="str">
            <v>#Calc</v>
          </cell>
          <cell r="E354" t="str">
            <v>#Calc</v>
          </cell>
          <cell r="F354">
            <v>444.43005181347155</v>
          </cell>
          <cell r="G354">
            <v>308.82476141746042</v>
          </cell>
          <cell r="H354" t="e">
            <v>#VALUE!</v>
          </cell>
          <cell r="I354" t="e">
            <v>#VALUE!</v>
          </cell>
        </row>
        <row r="355">
          <cell r="A355">
            <v>40414</v>
          </cell>
          <cell r="B355">
            <v>34.03</v>
          </cell>
          <cell r="C355">
            <v>546.90560000000005</v>
          </cell>
          <cell r="D355" t="str">
            <v>#Calc</v>
          </cell>
          <cell r="E355" t="str">
            <v>#Calc</v>
          </cell>
          <cell r="F355">
            <v>440.80310880829023</v>
          </cell>
          <cell r="G355">
            <v>307.91515704018929</v>
          </cell>
          <cell r="H355" t="e">
            <v>#VALUE!</v>
          </cell>
          <cell r="I355" t="e">
            <v>#VALUE!</v>
          </cell>
        </row>
        <row r="356">
          <cell r="A356">
            <v>40413</v>
          </cell>
          <cell r="B356">
            <v>34.380000000000003</v>
          </cell>
          <cell r="C356">
            <v>552.55529999999999</v>
          </cell>
          <cell r="D356" t="str">
            <v>#Calc</v>
          </cell>
          <cell r="E356" t="str">
            <v>#Calc</v>
          </cell>
          <cell r="F356">
            <v>445.33678756476689</v>
          </cell>
          <cell r="G356">
            <v>311.0960135951961</v>
          </cell>
          <cell r="H356" t="e">
            <v>#VALUE!</v>
          </cell>
          <cell r="I356" t="e">
            <v>#VALUE!</v>
          </cell>
        </row>
        <row r="357">
          <cell r="A357">
            <v>40410</v>
          </cell>
          <cell r="B357">
            <v>34.49</v>
          </cell>
          <cell r="C357">
            <v>551.01653999999996</v>
          </cell>
          <cell r="D357" t="str">
            <v>#Calc</v>
          </cell>
          <cell r="E357" t="str">
            <v>#Calc</v>
          </cell>
          <cell r="F357">
            <v>446.76165803108813</v>
          </cell>
          <cell r="G357">
            <v>310.22967116416748</v>
          </cell>
          <cell r="H357" t="e">
            <v>#VALUE!</v>
          </cell>
          <cell r="I357" t="e">
            <v>#VALUE!</v>
          </cell>
        </row>
        <row r="358">
          <cell r="A358">
            <v>40409</v>
          </cell>
          <cell r="B358">
            <v>34.69</v>
          </cell>
          <cell r="C358">
            <v>552.42139999999995</v>
          </cell>
          <cell r="D358" t="str">
            <v>#Calc</v>
          </cell>
          <cell r="E358" t="str">
            <v>#Calc</v>
          </cell>
          <cell r="F358">
            <v>449.3523316062176</v>
          </cell>
          <cell r="G358">
            <v>311.02062610688421</v>
          </cell>
          <cell r="H358" t="e">
            <v>#VALUE!</v>
          </cell>
          <cell r="I358" t="e">
            <v>#VALUE!</v>
          </cell>
        </row>
        <row r="359">
          <cell r="A359">
            <v>40408</v>
          </cell>
          <cell r="B359">
            <v>34.85</v>
          </cell>
          <cell r="C359">
            <v>552.5829</v>
          </cell>
          <cell r="D359" t="str">
            <v>#Calc</v>
          </cell>
          <cell r="E359" t="str">
            <v>#Calc</v>
          </cell>
          <cell r="F359">
            <v>451.42487046632124</v>
          </cell>
          <cell r="G359">
            <v>311.11155276381004</v>
          </cell>
          <cell r="H359" t="e">
            <v>#VALUE!</v>
          </cell>
          <cell r="I359" t="e">
            <v>#VALUE!</v>
          </cell>
        </row>
        <row r="360">
          <cell r="A360">
            <v>40407</v>
          </cell>
          <cell r="B360">
            <v>34.86</v>
          </cell>
          <cell r="C360">
            <v>553.65239999999994</v>
          </cell>
          <cell r="D360" t="str">
            <v>#Calc</v>
          </cell>
          <cell r="E360" t="str">
            <v>#Calc</v>
          </cell>
          <cell r="F360">
            <v>451.55440414507774</v>
          </cell>
          <cell r="G360">
            <v>311.71369554760025</v>
          </cell>
          <cell r="H360" t="e">
            <v>#VALUE!</v>
          </cell>
          <cell r="I360" t="e">
            <v>#VALUE!</v>
          </cell>
        </row>
        <row r="361">
          <cell r="A361">
            <v>40406</v>
          </cell>
          <cell r="B361">
            <v>34.799999999999997</v>
          </cell>
          <cell r="C361">
            <v>553.83527000000004</v>
          </cell>
          <cell r="D361" t="str">
            <v>#Calc</v>
          </cell>
          <cell r="E361" t="str">
            <v>#Calc</v>
          </cell>
          <cell r="F361">
            <v>450.77720207253884</v>
          </cell>
          <cell r="G361">
            <v>311.81665379993484</v>
          </cell>
          <cell r="H361" t="e">
            <v>#VALUE!</v>
          </cell>
          <cell r="I361" t="e">
            <v>#VALUE!</v>
          </cell>
        </row>
        <row r="362">
          <cell r="A362">
            <v>40403</v>
          </cell>
          <cell r="B362">
            <v>34.49</v>
          </cell>
          <cell r="C362">
            <v>551.99929999999995</v>
          </cell>
          <cell r="D362" t="str">
            <v>#Calc</v>
          </cell>
          <cell r="E362" t="str">
            <v>#Calc</v>
          </cell>
          <cell r="F362">
            <v>446.76165803108813</v>
          </cell>
          <cell r="G362">
            <v>310.78297816949492</v>
          </cell>
          <cell r="H362" t="e">
            <v>#VALUE!</v>
          </cell>
          <cell r="I362" t="e">
            <v>#VALUE!</v>
          </cell>
        </row>
        <row r="363">
          <cell r="A363">
            <v>40402</v>
          </cell>
          <cell r="B363">
            <v>33.32</v>
          </cell>
          <cell r="C363">
            <v>545.67589999999996</v>
          </cell>
          <cell r="D363" t="str">
            <v>#Calc</v>
          </cell>
          <cell r="E363" t="str">
            <v>#Calc</v>
          </cell>
          <cell r="F363">
            <v>431.60621761658035</v>
          </cell>
          <cell r="G363">
            <v>307.22281951683544</v>
          </cell>
          <cell r="H363" t="e">
            <v>#VALUE!</v>
          </cell>
          <cell r="I363" t="e">
            <v>#VALUE!</v>
          </cell>
        </row>
        <row r="364">
          <cell r="A364">
            <v>40401</v>
          </cell>
          <cell r="B364">
            <v>32.96</v>
          </cell>
          <cell r="C364">
            <v>543.30259999999998</v>
          </cell>
          <cell r="D364" t="str">
            <v>#Calc</v>
          </cell>
          <cell r="E364" t="str">
            <v>#Calc</v>
          </cell>
          <cell r="F364">
            <v>426.94300518134713</v>
          </cell>
          <cell r="G364">
            <v>305.88661992004307</v>
          </cell>
          <cell r="H364" t="e">
            <v>#VALUE!</v>
          </cell>
          <cell r="I364" t="e">
            <v>#VALUE!</v>
          </cell>
        </row>
        <row r="365">
          <cell r="A365">
            <v>40400</v>
          </cell>
          <cell r="B365">
            <v>34.380000000000003</v>
          </cell>
          <cell r="C365">
            <v>562.24530000000004</v>
          </cell>
          <cell r="D365" t="str">
            <v>#Calc</v>
          </cell>
          <cell r="E365" t="str">
            <v>#Calc</v>
          </cell>
          <cell r="F365">
            <v>445.33678756476689</v>
          </cell>
          <cell r="G365">
            <v>316.55161301074321</v>
          </cell>
          <cell r="H365" t="e">
            <v>#VALUE!</v>
          </cell>
          <cell r="I365" t="e">
            <v>#VALUE!</v>
          </cell>
        </row>
        <row r="366">
          <cell r="A366">
            <v>40399</v>
          </cell>
          <cell r="B366">
            <v>35.07</v>
          </cell>
          <cell r="C366">
            <v>568.90020000000004</v>
          </cell>
          <cell r="D366" t="str">
            <v>#Calc</v>
          </cell>
          <cell r="E366" t="str">
            <v>#Calc</v>
          </cell>
          <cell r="F366">
            <v>454.27461139896377</v>
          </cell>
          <cell r="G366">
            <v>320.29841059077671</v>
          </cell>
          <cell r="H366" t="e">
            <v>#VALUE!</v>
          </cell>
          <cell r="I366" t="e">
            <v>#VALUE!</v>
          </cell>
        </row>
        <row r="367">
          <cell r="A367">
            <v>40396</v>
          </cell>
          <cell r="B367">
            <v>35.340000000000003</v>
          </cell>
          <cell r="C367">
            <v>579.03189999999995</v>
          </cell>
          <cell r="D367" t="str">
            <v>#Calc</v>
          </cell>
          <cell r="E367" t="str">
            <v>#Calc</v>
          </cell>
          <cell r="F367">
            <v>457.77202072538864</v>
          </cell>
          <cell r="G367">
            <v>326.00269300548234</v>
          </cell>
          <cell r="H367" t="e">
            <v>#VALUE!</v>
          </cell>
          <cell r="I367" t="e">
            <v>#VALUE!</v>
          </cell>
        </row>
        <row r="368">
          <cell r="A368">
            <v>40395</v>
          </cell>
          <cell r="B368">
            <v>35.53</v>
          </cell>
          <cell r="C368">
            <v>581.85389999999995</v>
          </cell>
          <cell r="D368" t="str">
            <v>#Calc</v>
          </cell>
          <cell r="E368" t="str">
            <v>#Calc</v>
          </cell>
          <cell r="F368">
            <v>460.23316062176167</v>
          </cell>
          <cell r="G368">
            <v>327.5915166949224</v>
          </cell>
          <cell r="H368" t="e">
            <v>#VALUE!</v>
          </cell>
          <cell r="I368" t="e">
            <v>#VALUE!</v>
          </cell>
        </row>
        <row r="369">
          <cell r="A369">
            <v>40394</v>
          </cell>
          <cell r="B369">
            <v>35.229999999999997</v>
          </cell>
          <cell r="C369">
            <v>581.18115</v>
          </cell>
          <cell r="D369" t="str">
            <v>#Calc</v>
          </cell>
          <cell r="E369" t="str">
            <v>#Calc</v>
          </cell>
          <cell r="F369">
            <v>456.34715025906729</v>
          </cell>
          <cell r="G369">
            <v>327.21274945995759</v>
          </cell>
          <cell r="H369" t="e">
            <v>#VALUE!</v>
          </cell>
          <cell r="I369" t="e">
            <v>#VALUE!</v>
          </cell>
        </row>
        <row r="370">
          <cell r="A370">
            <v>40393</v>
          </cell>
          <cell r="B370">
            <v>35.130000000000003</v>
          </cell>
          <cell r="C370">
            <v>580.52764999999999</v>
          </cell>
          <cell r="D370" t="str">
            <v>#Calc</v>
          </cell>
          <cell r="E370" t="str">
            <v>#Calc</v>
          </cell>
          <cell r="F370">
            <v>455.05181347150261</v>
          </cell>
          <cell r="G370">
            <v>326.84482023208761</v>
          </cell>
          <cell r="H370" t="e">
            <v>#VALUE!</v>
          </cell>
          <cell r="I370" t="e">
            <v>#VALUE!</v>
          </cell>
        </row>
        <row r="371">
          <cell r="A371">
            <v>40392</v>
          </cell>
          <cell r="B371">
            <v>35.36</v>
          </cell>
          <cell r="C371">
            <v>580.81757000000005</v>
          </cell>
          <cell r="D371" t="str">
            <v>#Calc</v>
          </cell>
          <cell r="E371" t="str">
            <v>#Calc</v>
          </cell>
          <cell r="F371">
            <v>458.03108808290159</v>
          </cell>
          <cell r="G371">
            <v>327.00804906413674</v>
          </cell>
          <cell r="H371" t="e">
            <v>#VALUE!</v>
          </cell>
          <cell r="I371" t="e">
            <v>#VALUE!</v>
          </cell>
        </row>
        <row r="372">
          <cell r="A372">
            <v>40389</v>
          </cell>
          <cell r="B372">
            <v>34.82</v>
          </cell>
          <cell r="C372">
            <v>575.10990000000004</v>
          </cell>
          <cell r="D372" t="str">
            <v>#Calc</v>
          </cell>
          <cell r="E372" t="str">
            <v>#Calc</v>
          </cell>
          <cell r="F372">
            <v>451.03626943005179</v>
          </cell>
          <cell r="G372">
            <v>323.79455462490705</v>
          </cell>
          <cell r="H372" t="e">
            <v>#VALUE!</v>
          </cell>
          <cell r="I372" t="e">
            <v>#VALUE!</v>
          </cell>
        </row>
        <row r="373">
          <cell r="A373">
            <v>40388</v>
          </cell>
          <cell r="B373">
            <v>34.44</v>
          </cell>
          <cell r="C373">
            <v>564.37085000000002</v>
          </cell>
          <cell r="D373" t="str">
            <v>#Calc</v>
          </cell>
          <cell r="E373" t="str">
            <v>#Calc</v>
          </cell>
          <cell r="F373">
            <v>446.11398963730568</v>
          </cell>
          <cell r="G373">
            <v>317.74832604869118</v>
          </cell>
          <cell r="H373" t="e">
            <v>#VALUE!</v>
          </cell>
          <cell r="I373" t="e">
            <v>#VALUE!</v>
          </cell>
        </row>
        <row r="374">
          <cell r="A374">
            <v>40387</v>
          </cell>
          <cell r="B374">
            <v>35.549999999999997</v>
          </cell>
          <cell r="C374">
            <v>569.52904999999998</v>
          </cell>
          <cell r="D374" t="str">
            <v>#Calc</v>
          </cell>
          <cell r="E374" t="str">
            <v>#Calc</v>
          </cell>
          <cell r="F374">
            <v>460.49222797927456</v>
          </cell>
          <cell r="G374">
            <v>320.65246153943161</v>
          </cell>
          <cell r="H374" t="e">
            <v>#VALUE!</v>
          </cell>
          <cell r="I374" t="e">
            <v>#VALUE!</v>
          </cell>
        </row>
        <row r="375">
          <cell r="A375">
            <v>40386</v>
          </cell>
          <cell r="B375">
            <v>35.89</v>
          </cell>
          <cell r="C375">
            <v>563.16989999999998</v>
          </cell>
          <cell r="D375" t="str">
            <v>#Calc</v>
          </cell>
          <cell r="E375" t="str">
            <v>#Calc</v>
          </cell>
          <cell r="F375">
            <v>464.89637305699489</v>
          </cell>
          <cell r="G375">
            <v>317.07217515931029</v>
          </cell>
          <cell r="H375" t="e">
            <v>#VALUE!</v>
          </cell>
          <cell r="I375" t="e">
            <v>#VALUE!</v>
          </cell>
        </row>
        <row r="376">
          <cell r="A376">
            <v>40385</v>
          </cell>
          <cell r="B376">
            <v>36.79</v>
          </cell>
          <cell r="C376">
            <v>572.13274999999999</v>
          </cell>
          <cell r="D376" t="str">
            <v>#Calc</v>
          </cell>
          <cell r="E376" t="str">
            <v>#Calc</v>
          </cell>
          <cell r="F376">
            <v>476.55440414507774</v>
          </cell>
          <cell r="G376">
            <v>322.11837941334909</v>
          </cell>
          <cell r="H376" t="e">
            <v>#VALUE!</v>
          </cell>
          <cell r="I376" t="e">
            <v>#VALUE!</v>
          </cell>
        </row>
        <row r="377">
          <cell r="A377">
            <v>40382</v>
          </cell>
          <cell r="B377">
            <v>36.22</v>
          </cell>
          <cell r="C377">
            <v>567.27106000000003</v>
          </cell>
          <cell r="D377" t="str">
            <v>#Calc</v>
          </cell>
          <cell r="E377" t="str">
            <v>#Calc</v>
          </cell>
          <cell r="F377">
            <v>469.17098445595855</v>
          </cell>
          <cell r="G377">
            <v>319.38118301267099</v>
          </cell>
          <cell r="H377" t="e">
            <v>#VALUE!</v>
          </cell>
          <cell r="I377" t="e">
            <v>#VALUE!</v>
          </cell>
        </row>
        <row r="378">
          <cell r="A378">
            <v>40381</v>
          </cell>
          <cell r="B378">
            <v>35.85</v>
          </cell>
          <cell r="C378">
            <v>561.81682999999998</v>
          </cell>
          <cell r="D378" t="str">
            <v>#Calc</v>
          </cell>
          <cell r="E378" t="str">
            <v>#Calc</v>
          </cell>
          <cell r="F378">
            <v>464.37823834196894</v>
          </cell>
          <cell r="G378">
            <v>316.31037867827888</v>
          </cell>
          <cell r="H378" t="e">
            <v>#VALUE!</v>
          </cell>
          <cell r="I378" t="e">
            <v>#VALUE!</v>
          </cell>
        </row>
        <row r="379">
          <cell r="A379">
            <v>40380</v>
          </cell>
          <cell r="B379">
            <v>35.28</v>
          </cell>
          <cell r="C379">
            <v>553.33263999999997</v>
          </cell>
          <cell r="D379" t="str">
            <v>#Calc</v>
          </cell>
          <cell r="E379" t="str">
            <v>#Calc</v>
          </cell>
          <cell r="F379">
            <v>456.99481865284974</v>
          </cell>
          <cell r="G379">
            <v>311.5336663970208</v>
          </cell>
          <cell r="H379" t="e">
            <v>#VALUE!</v>
          </cell>
          <cell r="I379" t="e">
            <v>#VALUE!</v>
          </cell>
        </row>
        <row r="380">
          <cell r="A380">
            <v>40379</v>
          </cell>
          <cell r="B380">
            <v>35.58</v>
          </cell>
          <cell r="C380">
            <v>556.04319999999996</v>
          </cell>
          <cell r="D380" t="str">
            <v>#Calc</v>
          </cell>
          <cell r="E380" t="str">
            <v>#Calc</v>
          </cell>
          <cell r="F380">
            <v>460.88082901554401</v>
          </cell>
          <cell r="G380">
            <v>313.05974787811522</v>
          </cell>
          <cell r="H380" t="e">
            <v>#VALUE!</v>
          </cell>
          <cell r="I380" t="e">
            <v>#VALUE!</v>
          </cell>
        </row>
        <row r="381">
          <cell r="A381">
            <v>40378</v>
          </cell>
          <cell r="B381">
            <v>35.1</v>
          </cell>
          <cell r="C381">
            <v>548.77606000000003</v>
          </cell>
          <cell r="D381" t="str">
            <v>#Calc</v>
          </cell>
          <cell r="E381" t="str">
            <v>#Calc</v>
          </cell>
          <cell r="F381">
            <v>454.66321243523316</v>
          </cell>
          <cell r="G381">
            <v>308.96825100126296</v>
          </cell>
          <cell r="H381" t="e">
            <v>#VALUE!</v>
          </cell>
          <cell r="I381" t="e">
            <v>#VALUE!</v>
          </cell>
        </row>
        <row r="382">
          <cell r="A382">
            <v>40375</v>
          </cell>
          <cell r="B382">
            <v>35</v>
          </cell>
          <cell r="C382">
            <v>547.94494999999995</v>
          </cell>
          <cell r="D382" t="str">
            <v>#Calc</v>
          </cell>
          <cell r="E382" t="str">
            <v>#Calc</v>
          </cell>
          <cell r="F382">
            <v>453.36787564766843</v>
          </cell>
          <cell r="G382">
            <v>308.50032497130883</v>
          </cell>
          <cell r="H382" t="e">
            <v>#VALUE!</v>
          </cell>
          <cell r="I382" t="e">
            <v>#VALUE!</v>
          </cell>
        </row>
        <row r="383">
          <cell r="A383">
            <v>40374</v>
          </cell>
          <cell r="B383">
            <v>35.01</v>
          </cell>
          <cell r="C383">
            <v>549.34325999999999</v>
          </cell>
          <cell r="D383" t="str">
            <v>#Calc</v>
          </cell>
          <cell r="E383" t="str">
            <v>#Calc</v>
          </cell>
          <cell r="F383">
            <v>453.49740932642487</v>
          </cell>
          <cell r="G383">
            <v>309.28759217654658</v>
          </cell>
          <cell r="H383" t="e">
            <v>#VALUE!</v>
          </cell>
          <cell r="I383" t="e">
            <v>#VALUE!</v>
          </cell>
        </row>
        <row r="384">
          <cell r="A384">
            <v>40373</v>
          </cell>
          <cell r="B384">
            <v>34.700000000000003</v>
          </cell>
          <cell r="C384">
            <v>548.56304999999998</v>
          </cell>
          <cell r="D384" t="str">
            <v>#Calc</v>
          </cell>
          <cell r="E384" t="str">
            <v>#Calc</v>
          </cell>
          <cell r="F384">
            <v>449.48186528497416</v>
          </cell>
          <cell r="G384">
            <v>308.84832352639131</v>
          </cell>
          <cell r="H384" t="e">
            <v>#VALUE!</v>
          </cell>
          <cell r="I384" t="e">
            <v>#VALUE!</v>
          </cell>
        </row>
        <row r="385">
          <cell r="A385">
            <v>40372</v>
          </cell>
          <cell r="B385">
            <v>34.71</v>
          </cell>
          <cell r="C385">
            <v>544.22484999999995</v>
          </cell>
          <cell r="D385" t="str">
            <v>#Calc</v>
          </cell>
          <cell r="E385" t="str">
            <v>#Calc</v>
          </cell>
          <cell r="F385">
            <v>449.61139896373055</v>
          </cell>
          <cell r="G385">
            <v>306.40585898722452</v>
          </cell>
          <cell r="H385" t="e">
            <v>#VALUE!</v>
          </cell>
          <cell r="I385" t="e">
            <v>#VALUE!</v>
          </cell>
        </row>
        <row r="386">
          <cell r="A386">
            <v>40371</v>
          </cell>
          <cell r="B386">
            <v>33.99</v>
          </cell>
          <cell r="C386">
            <v>537.43866000000003</v>
          </cell>
          <cell r="D386" t="str">
            <v>#Calc</v>
          </cell>
          <cell r="E386" t="str">
            <v>#Calc</v>
          </cell>
          <cell r="F386">
            <v>440.28497409326428</v>
          </cell>
          <cell r="G386">
            <v>302.58514338373732</v>
          </cell>
          <cell r="H386" t="e">
            <v>#VALUE!</v>
          </cell>
          <cell r="I386" t="e">
            <v>#VALUE!</v>
          </cell>
        </row>
        <row r="387">
          <cell r="A387">
            <v>40368</v>
          </cell>
          <cell r="B387">
            <v>33.85</v>
          </cell>
          <cell r="C387">
            <v>537.9289</v>
          </cell>
          <cell r="D387" t="str">
            <v>#Calc</v>
          </cell>
          <cell r="E387" t="str">
            <v>#Calc</v>
          </cell>
          <cell r="F387">
            <v>438.47150259067359</v>
          </cell>
          <cell r="G387">
            <v>302.86115505117567</v>
          </cell>
          <cell r="H387" t="e">
            <v>#VALUE!</v>
          </cell>
          <cell r="I387" t="e">
            <v>#VALUE!</v>
          </cell>
        </row>
        <row r="388">
          <cell r="A388">
            <v>40367</v>
          </cell>
          <cell r="B388">
            <v>33.35</v>
          </cell>
          <cell r="C388">
            <v>533.32129999999995</v>
          </cell>
          <cell r="D388" t="str">
            <v>#Calc</v>
          </cell>
          <cell r="E388" t="str">
            <v>#Calc</v>
          </cell>
          <cell r="F388">
            <v>431.99481865284974</v>
          </cell>
          <cell r="G388">
            <v>300.26701471401623</v>
          </cell>
          <cell r="H388" t="e">
            <v>#VALUE!</v>
          </cell>
          <cell r="I388" t="e">
            <v>#VALUE!</v>
          </cell>
        </row>
        <row r="389">
          <cell r="A389">
            <v>40366</v>
          </cell>
          <cell r="B389">
            <v>32.4</v>
          </cell>
          <cell r="C389">
            <v>526.99990000000003</v>
          </cell>
          <cell r="D389" t="str">
            <v>#Calc</v>
          </cell>
          <cell r="E389" t="str">
            <v>#Calc</v>
          </cell>
          <cell r="F389">
            <v>419.68911917098444</v>
          </cell>
          <cell r="G389">
            <v>296.70798208806792</v>
          </cell>
          <cell r="H389" t="e">
            <v>#VALUE!</v>
          </cell>
          <cell r="I389" t="e">
            <v>#VALUE!</v>
          </cell>
        </row>
        <row r="390">
          <cell r="A390">
            <v>40365</v>
          </cell>
          <cell r="B390">
            <v>31.81</v>
          </cell>
          <cell r="C390">
            <v>512.48584000000005</v>
          </cell>
          <cell r="D390" t="str">
            <v>#Calc</v>
          </cell>
          <cell r="E390" t="str">
            <v>#Calc</v>
          </cell>
          <cell r="F390">
            <v>412.0466321243523</v>
          </cell>
          <cell r="G390">
            <v>288.53637246441309</v>
          </cell>
          <cell r="H390" t="e">
            <v>#VALUE!</v>
          </cell>
          <cell r="I390" t="e">
            <v>#VALUE!</v>
          </cell>
        </row>
        <row r="391">
          <cell r="A391">
            <v>40364</v>
          </cell>
          <cell r="B391">
            <v>32.01</v>
          </cell>
          <cell r="C391">
            <v>515.06322999999998</v>
          </cell>
          <cell r="D391" t="str">
            <v>#Calc</v>
          </cell>
          <cell r="E391" t="str">
            <v>#Calc</v>
          </cell>
          <cell r="F391">
            <v>414.63730569948183</v>
          </cell>
          <cell r="G391">
            <v>289.98747745694521</v>
          </cell>
          <cell r="H391" t="e">
            <v>#VALUE!</v>
          </cell>
          <cell r="I391" t="e">
            <v>#VALUE!</v>
          </cell>
        </row>
        <row r="392">
          <cell r="A392">
            <v>40361</v>
          </cell>
          <cell r="B392">
            <v>32.01</v>
          </cell>
          <cell r="C392">
            <v>515.06322999999998</v>
          </cell>
          <cell r="D392" t="str">
            <v>#Calc</v>
          </cell>
          <cell r="E392" t="str">
            <v>#Calc</v>
          </cell>
          <cell r="F392">
            <v>414.63730569948183</v>
          </cell>
          <cell r="G392">
            <v>289.98747745694521</v>
          </cell>
          <cell r="H392" t="e">
            <v>#VALUE!</v>
          </cell>
          <cell r="I392" t="e">
            <v>#VALUE!</v>
          </cell>
        </row>
        <row r="393">
          <cell r="A393">
            <v>40360</v>
          </cell>
          <cell r="B393">
            <v>32.450000000000003</v>
          </cell>
          <cell r="C393">
            <v>515.37980000000005</v>
          </cell>
          <cell r="D393" t="str">
            <v>#Calc</v>
          </cell>
          <cell r="E393" t="str">
            <v>#Calc</v>
          </cell>
          <cell r="F393">
            <v>420.33678756476689</v>
          </cell>
          <cell r="G393">
            <v>290.16571059492048</v>
          </cell>
          <cell r="H393" t="e">
            <v>#VALUE!</v>
          </cell>
          <cell r="I393" t="e">
            <v>#VALUE!</v>
          </cell>
        </row>
        <row r="394">
          <cell r="A394">
            <v>40359</v>
          </cell>
          <cell r="B394">
            <v>32.72</v>
          </cell>
          <cell r="C394">
            <v>520.35530000000006</v>
          </cell>
          <cell r="D394" t="str">
            <v>#Calc</v>
          </cell>
          <cell r="E394" t="str">
            <v>#Calc</v>
          </cell>
          <cell r="F394">
            <v>423.83419689119171</v>
          </cell>
          <cell r="G394">
            <v>292.96698354559692</v>
          </cell>
          <cell r="H394" t="e">
            <v>#VALUE!</v>
          </cell>
          <cell r="I394" t="e">
            <v>#VALUE!</v>
          </cell>
        </row>
        <row r="395">
          <cell r="A395">
            <v>40358</v>
          </cell>
          <cell r="B395">
            <v>32.729999999999997</v>
          </cell>
          <cell r="C395">
            <v>519.54596000000004</v>
          </cell>
          <cell r="D395" t="str">
            <v>#Calc</v>
          </cell>
          <cell r="E395" t="str">
            <v>#Calc</v>
          </cell>
          <cell r="F395">
            <v>423.96373056994821</v>
          </cell>
          <cell r="G395">
            <v>292.51131431639374</v>
          </cell>
          <cell r="H395" t="e">
            <v>#VALUE!</v>
          </cell>
          <cell r="I395" t="e">
            <v>#VALUE!</v>
          </cell>
        </row>
        <row r="396">
          <cell r="A396">
            <v>40357</v>
          </cell>
          <cell r="B396">
            <v>33.29</v>
          </cell>
          <cell r="C396">
            <v>527.33989999999994</v>
          </cell>
          <cell r="D396" t="str">
            <v>#Calc</v>
          </cell>
          <cell r="E396" t="str">
            <v>#Calc</v>
          </cell>
          <cell r="F396">
            <v>431.2176165803109</v>
          </cell>
          <cell r="G396">
            <v>296.89940662896424</v>
          </cell>
          <cell r="H396" t="e">
            <v>#VALUE!</v>
          </cell>
          <cell r="I396" t="e">
            <v>#VALUE!</v>
          </cell>
        </row>
        <row r="397">
          <cell r="A397">
            <v>40354</v>
          </cell>
          <cell r="B397">
            <v>32.9</v>
          </cell>
          <cell r="C397">
            <v>518.00570000000005</v>
          </cell>
          <cell r="D397" t="str">
            <v>#Calc</v>
          </cell>
          <cell r="E397" t="str">
            <v>#Calc</v>
          </cell>
          <cell r="F397">
            <v>426.16580310880829</v>
          </cell>
          <cell r="G397">
            <v>291.64412736533171</v>
          </cell>
          <cell r="H397" t="e">
            <v>#VALUE!</v>
          </cell>
          <cell r="I397" t="e">
            <v>#VALUE!</v>
          </cell>
        </row>
        <row r="398">
          <cell r="A398">
            <v>40353</v>
          </cell>
          <cell r="B398">
            <v>32.19</v>
          </cell>
          <cell r="C398">
            <v>507.73061999999999</v>
          </cell>
          <cell r="D398" t="str">
            <v>#Calc</v>
          </cell>
          <cell r="E398" t="str">
            <v>#Calc</v>
          </cell>
          <cell r="F398">
            <v>416.96891191709841</v>
          </cell>
          <cell r="G398">
            <v>285.85912009570325</v>
          </cell>
          <cell r="H398" t="e">
            <v>#VALUE!</v>
          </cell>
          <cell r="I398" t="e">
            <v>#VALUE!</v>
          </cell>
        </row>
        <row r="399">
          <cell r="A399">
            <v>40352</v>
          </cell>
          <cell r="B399">
            <v>32.04</v>
          </cell>
          <cell r="C399">
            <v>507.77395999999999</v>
          </cell>
          <cell r="D399" t="str">
            <v>#Calc</v>
          </cell>
          <cell r="E399" t="str">
            <v>#Calc</v>
          </cell>
          <cell r="F399">
            <v>415.02590673575128</v>
          </cell>
          <cell r="G399">
            <v>285.88352109453399</v>
          </cell>
          <cell r="H399" t="e">
            <v>#VALUE!</v>
          </cell>
          <cell r="I399" t="e">
            <v>#VALUE!</v>
          </cell>
        </row>
        <row r="400">
          <cell r="A400">
            <v>40351</v>
          </cell>
          <cell r="B400">
            <v>31.87</v>
          </cell>
          <cell r="C400">
            <v>506.92075</v>
          </cell>
          <cell r="D400" t="str">
            <v>#Calc</v>
          </cell>
          <cell r="E400" t="str">
            <v>#Calc</v>
          </cell>
          <cell r="F400">
            <v>412.82383419689126</v>
          </cell>
          <cell r="G400">
            <v>285.40315246942163</v>
          </cell>
          <cell r="H400" t="e">
            <v>#VALUE!</v>
          </cell>
          <cell r="I400" t="e">
            <v>#VALUE!</v>
          </cell>
        </row>
        <row r="401">
          <cell r="A401">
            <v>40350</v>
          </cell>
          <cell r="B401">
            <v>32.49</v>
          </cell>
          <cell r="C401">
            <v>510.33947999999998</v>
          </cell>
          <cell r="D401" t="str">
            <v>#Calc</v>
          </cell>
          <cell r="E401" t="str">
            <v>#Calc</v>
          </cell>
          <cell r="F401">
            <v>420.85492227979285</v>
          </cell>
          <cell r="G401">
            <v>287.32794311853547</v>
          </cell>
          <cell r="H401" t="e">
            <v>#VALUE!</v>
          </cell>
          <cell r="I401" t="e">
            <v>#VALUE!</v>
          </cell>
        </row>
        <row r="402">
          <cell r="A402">
            <v>40347</v>
          </cell>
          <cell r="B402">
            <v>31.99</v>
          </cell>
          <cell r="C402">
            <v>509.93310000000002</v>
          </cell>
          <cell r="D402" t="str">
            <v>#Calc</v>
          </cell>
          <cell r="E402" t="str">
            <v>#Calc</v>
          </cell>
          <cell r="F402">
            <v>414.37823834196888</v>
          </cell>
          <cell r="G402">
            <v>287.09914575109588</v>
          </cell>
          <cell r="H402" t="e">
            <v>#VALUE!</v>
          </cell>
          <cell r="I402" t="e">
            <v>#VALUE!</v>
          </cell>
        </row>
        <row r="403">
          <cell r="A403">
            <v>40346</v>
          </cell>
          <cell r="B403">
            <v>31.27</v>
          </cell>
          <cell r="C403">
            <v>503.83395000000002</v>
          </cell>
          <cell r="D403" t="str">
            <v>#Calc</v>
          </cell>
          <cell r="E403" t="str">
            <v>#Calc</v>
          </cell>
          <cell r="F403">
            <v>405.05181347150261</v>
          </cell>
          <cell r="G403">
            <v>283.66524284342461</v>
          </cell>
          <cell r="H403" t="e">
            <v>#VALUE!</v>
          </cell>
          <cell r="I403" t="e">
            <v>#VALUE!</v>
          </cell>
        </row>
        <row r="404">
          <cell r="A404">
            <v>40345</v>
          </cell>
          <cell r="B404">
            <v>31.35</v>
          </cell>
          <cell r="C404">
            <v>503.84350000000001</v>
          </cell>
          <cell r="D404" t="str">
            <v>#Calc</v>
          </cell>
          <cell r="E404" t="str">
            <v>#Calc</v>
          </cell>
          <cell r="F404">
            <v>406.0880829015544</v>
          </cell>
          <cell r="G404">
            <v>283.6706196209704</v>
          </cell>
          <cell r="H404" t="e">
            <v>#VALUE!</v>
          </cell>
          <cell r="I404" t="e">
            <v>#VALUE!</v>
          </cell>
        </row>
        <row r="405">
          <cell r="A405">
            <v>40344</v>
          </cell>
          <cell r="B405">
            <v>30.94</v>
          </cell>
          <cell r="C405">
            <v>500.50497000000001</v>
          </cell>
          <cell r="D405" t="str">
            <v>#Calc</v>
          </cell>
          <cell r="E405" t="str">
            <v>#Calc</v>
          </cell>
          <cell r="F405">
            <v>400.77720207253884</v>
          </cell>
          <cell r="G405">
            <v>281.79098264297386</v>
          </cell>
          <cell r="H405" t="e">
            <v>#VALUE!</v>
          </cell>
          <cell r="I405" t="e">
            <v>#VALUE!</v>
          </cell>
        </row>
        <row r="406">
          <cell r="A406">
            <v>40343</v>
          </cell>
          <cell r="B406">
            <v>30.27</v>
          </cell>
          <cell r="C406">
            <v>491.54300000000001</v>
          </cell>
          <cell r="D406" t="str">
            <v>#Calc</v>
          </cell>
          <cell r="E406" t="str">
            <v>#Calc</v>
          </cell>
          <cell r="F406">
            <v>392.09844559585491</v>
          </cell>
          <cell r="G406">
            <v>276.74527384068796</v>
          </cell>
          <cell r="H406" t="e">
            <v>#VALUE!</v>
          </cell>
          <cell r="I406" t="e">
            <v>#VALUE!</v>
          </cell>
        </row>
        <row r="407">
          <cell r="A407">
            <v>40340</v>
          </cell>
          <cell r="B407">
            <v>30.24</v>
          </cell>
          <cell r="C407">
            <v>488.42633000000001</v>
          </cell>
          <cell r="D407" t="str">
            <v>#Calc</v>
          </cell>
          <cell r="E407" t="str">
            <v>#Calc</v>
          </cell>
          <cell r="F407">
            <v>391.70984455958546</v>
          </cell>
          <cell r="G407">
            <v>274.99054700575988</v>
          </cell>
          <cell r="H407" t="e">
            <v>#VALUE!</v>
          </cell>
          <cell r="I407" t="e">
            <v>#VALUE!</v>
          </cell>
        </row>
        <row r="408">
          <cell r="A408">
            <v>40339</v>
          </cell>
          <cell r="B408">
            <v>29.78</v>
          </cell>
          <cell r="C408">
            <v>484.06045999999998</v>
          </cell>
          <cell r="D408" t="str">
            <v>#Calc</v>
          </cell>
          <cell r="E408" t="str">
            <v>#Calc</v>
          </cell>
          <cell r="F408">
            <v>385.75129533678762</v>
          </cell>
          <cell r="G408">
            <v>272.53250388704424</v>
          </cell>
          <cell r="H408" t="e">
            <v>#VALUE!</v>
          </cell>
          <cell r="I408" t="e">
            <v>#VALUE!</v>
          </cell>
        </row>
        <row r="409">
          <cell r="A409">
            <v>40338</v>
          </cell>
          <cell r="B409">
            <v>28.99</v>
          </cell>
          <cell r="C409">
            <v>474.54906999999997</v>
          </cell>
          <cell r="D409" t="str">
            <v>#Calc</v>
          </cell>
          <cell r="E409" t="str">
            <v>#Calc</v>
          </cell>
          <cell r="F409">
            <v>375.51813471502589</v>
          </cell>
          <cell r="G409">
            <v>267.17746428693681</v>
          </cell>
          <cell r="H409" t="e">
            <v>#VALUE!</v>
          </cell>
          <cell r="I409" t="e">
            <v>#VALUE!</v>
          </cell>
        </row>
        <row r="410">
          <cell r="A410">
            <v>40337</v>
          </cell>
          <cell r="B410">
            <v>29.46</v>
          </cell>
          <cell r="C410">
            <v>479.32992999999999</v>
          </cell>
          <cell r="D410" t="str">
            <v>#Calc</v>
          </cell>
          <cell r="E410" t="str">
            <v>#Calc</v>
          </cell>
          <cell r="F410">
            <v>381.60621761658035</v>
          </cell>
          <cell r="G410">
            <v>269.86915231808359</v>
          </cell>
          <cell r="H410" t="e">
            <v>#VALUE!</v>
          </cell>
          <cell r="I410" t="e">
            <v>#VALUE!</v>
          </cell>
        </row>
        <row r="411">
          <cell r="A411">
            <v>40336</v>
          </cell>
          <cell r="B411">
            <v>29.76</v>
          </cell>
          <cell r="C411">
            <v>479.78043000000002</v>
          </cell>
          <cell r="D411" t="str">
            <v>#Calc</v>
          </cell>
          <cell r="E411" t="str">
            <v>#Calc</v>
          </cell>
          <cell r="F411">
            <v>385.49222797927467</v>
          </cell>
          <cell r="G411">
            <v>270.12278983477137</v>
          </cell>
          <cell r="H411" t="e">
            <v>#VALUE!</v>
          </cell>
          <cell r="I411" t="e">
            <v>#VALUE!</v>
          </cell>
        </row>
        <row r="412">
          <cell r="A412">
            <v>40333</v>
          </cell>
          <cell r="B412">
            <v>29.66</v>
          </cell>
          <cell r="C412">
            <v>485.69232</v>
          </cell>
          <cell r="D412" t="str">
            <v>#Calc</v>
          </cell>
          <cell r="E412" t="str">
            <v>#Calc</v>
          </cell>
          <cell r="F412">
            <v>384.19689119170988</v>
          </cell>
          <cell r="G412">
            <v>273.45126286147712</v>
          </cell>
          <cell r="H412" t="e">
            <v>#VALUE!</v>
          </cell>
          <cell r="I412" t="e">
            <v>#VALUE!</v>
          </cell>
        </row>
        <row r="413">
          <cell r="A413">
            <v>40332</v>
          </cell>
          <cell r="B413">
            <v>30</v>
          </cell>
          <cell r="C413">
            <v>493.07380000000001</v>
          </cell>
          <cell r="D413" t="str">
            <v>#Calc</v>
          </cell>
          <cell r="E413" t="str">
            <v>#Calc</v>
          </cell>
          <cell r="F413">
            <v>388.60103626943004</v>
          </cell>
          <cell r="G413">
            <v>277.60713468540615</v>
          </cell>
          <cell r="H413" t="e">
            <v>#VALUE!</v>
          </cell>
          <cell r="I413" t="e">
            <v>#VALUE!</v>
          </cell>
        </row>
        <row r="414">
          <cell r="A414">
            <v>40331</v>
          </cell>
          <cell r="B414">
            <v>29.25</v>
          </cell>
          <cell r="C414">
            <v>480.82094999999998</v>
          </cell>
          <cell r="D414" t="str">
            <v>#Calc</v>
          </cell>
          <cell r="E414" t="str">
            <v>#Calc</v>
          </cell>
          <cell r="F414">
            <v>378.88601036269432</v>
          </cell>
          <cell r="G414">
            <v>270.70861649151692</v>
          </cell>
          <cell r="H414" t="e">
            <v>#VALUE!</v>
          </cell>
          <cell r="I414" t="e">
            <v>#VALUE!</v>
          </cell>
        </row>
        <row r="415">
          <cell r="A415">
            <v>40330</v>
          </cell>
          <cell r="B415">
            <v>28.19</v>
          </cell>
          <cell r="C415">
            <v>468.99783000000002</v>
          </cell>
          <cell r="D415" t="str">
            <v>#Calc</v>
          </cell>
          <cell r="E415" t="str">
            <v>#Calc</v>
          </cell>
          <cell r="F415">
            <v>365.15544041450778</v>
          </cell>
          <cell r="G415">
            <v>264.05204202692016</v>
          </cell>
          <cell r="H415" t="e">
            <v>#VALUE!</v>
          </cell>
          <cell r="I415" t="e">
            <v>#VALUE!</v>
          </cell>
        </row>
        <row r="416">
          <cell r="A416">
            <v>40329</v>
          </cell>
          <cell r="B416">
            <v>29.27</v>
          </cell>
          <cell r="C416">
            <v>485.59143</v>
          </cell>
          <cell r="D416" t="str">
            <v>#Calc</v>
          </cell>
          <cell r="E416" t="str">
            <v>#Calc</v>
          </cell>
          <cell r="F416">
            <v>379.14507772020727</v>
          </cell>
          <cell r="G416">
            <v>273.39446044403286</v>
          </cell>
          <cell r="H416" t="e">
            <v>#VALUE!</v>
          </cell>
          <cell r="I416" t="e">
            <v>#VALUE!</v>
          </cell>
        </row>
        <row r="417">
          <cell r="A417">
            <v>40326</v>
          </cell>
          <cell r="B417">
            <v>29.27</v>
          </cell>
          <cell r="C417">
            <v>485.59143</v>
          </cell>
          <cell r="D417" t="str">
            <v>#Calc</v>
          </cell>
          <cell r="E417" t="str">
            <v>#Calc</v>
          </cell>
          <cell r="F417">
            <v>379.14507772020727</v>
          </cell>
          <cell r="G417">
            <v>273.39446044403286</v>
          </cell>
          <cell r="H417" t="e">
            <v>#VALUE!</v>
          </cell>
          <cell r="I417" t="e">
            <v>#VALUE!</v>
          </cell>
        </row>
        <row r="418">
          <cell r="A418">
            <v>40325</v>
          </cell>
          <cell r="B418">
            <v>29.54</v>
          </cell>
          <cell r="C418">
            <v>484.62225000000001</v>
          </cell>
          <cell r="D418" t="str">
            <v>#Calc</v>
          </cell>
          <cell r="E418" t="str">
            <v>#Calc</v>
          </cell>
          <cell r="F418">
            <v>382.64248704663208</v>
          </cell>
          <cell r="G418">
            <v>272.84879916007418</v>
          </cell>
          <cell r="H418" t="e">
            <v>#VALUE!</v>
          </cell>
          <cell r="I418" t="e">
            <v>#VALUE!</v>
          </cell>
        </row>
        <row r="419">
          <cell r="A419">
            <v>40324</v>
          </cell>
          <cell r="B419">
            <v>28.55</v>
          </cell>
          <cell r="C419">
            <v>467.98630000000003</v>
          </cell>
          <cell r="D419" t="str">
            <v>#Calc</v>
          </cell>
          <cell r="E419" t="str">
            <v>#Calc</v>
          </cell>
          <cell r="F419">
            <v>369.81865284974094</v>
          </cell>
          <cell r="G419">
            <v>263.48253712735271</v>
          </cell>
          <cell r="H419" t="e">
            <v>#VALUE!</v>
          </cell>
          <cell r="I419" t="e">
            <v>#VALUE!</v>
          </cell>
        </row>
        <row r="420">
          <cell r="A420">
            <v>40323</v>
          </cell>
          <cell r="B420">
            <v>27.55</v>
          </cell>
          <cell r="C420">
            <v>451.43088</v>
          </cell>
          <cell r="D420" t="str">
            <v>#Calc</v>
          </cell>
          <cell r="E420" t="str">
            <v>#Calc</v>
          </cell>
          <cell r="F420">
            <v>356.8652849740933</v>
          </cell>
          <cell r="G420">
            <v>254.16161456015595</v>
          </cell>
          <cell r="H420" t="e">
            <v>#VALUE!</v>
          </cell>
          <cell r="I420" t="e">
            <v>#VALUE!</v>
          </cell>
        </row>
        <row r="421">
          <cell r="A421">
            <v>40322</v>
          </cell>
          <cell r="B421">
            <v>28.01</v>
          </cell>
          <cell r="C421">
            <v>455.42739999999998</v>
          </cell>
          <cell r="D421" t="str">
            <v>#Calc</v>
          </cell>
          <cell r="E421" t="str">
            <v>#Calc</v>
          </cell>
          <cell r="F421">
            <v>362.82383419689126</v>
          </cell>
          <cell r="G421">
            <v>256.41170869598898</v>
          </cell>
          <cell r="H421" t="e">
            <v>#VALUE!</v>
          </cell>
          <cell r="I421" t="e">
            <v>#VALUE!</v>
          </cell>
        </row>
        <row r="422">
          <cell r="A422">
            <v>40319</v>
          </cell>
          <cell r="B422">
            <v>27.92</v>
          </cell>
          <cell r="C422">
            <v>458.15512000000001</v>
          </cell>
          <cell r="D422" t="str">
            <v>#Calc</v>
          </cell>
          <cell r="E422" t="str">
            <v>#Calc</v>
          </cell>
          <cell r="F422">
            <v>361.65803108808296</v>
          </cell>
          <cell r="G422">
            <v>257.94745148626521</v>
          </cell>
          <cell r="H422" t="e">
            <v>#VALUE!</v>
          </cell>
          <cell r="I422" t="e">
            <v>#VALUE!</v>
          </cell>
        </row>
        <row r="423">
          <cell r="A423">
            <v>40318</v>
          </cell>
          <cell r="B423">
            <v>27.21</v>
          </cell>
          <cell r="C423">
            <v>455.72656000000001</v>
          </cell>
          <cell r="D423" t="str">
            <v>#Calc</v>
          </cell>
          <cell r="E423" t="str">
            <v>#Calc</v>
          </cell>
          <cell r="F423">
            <v>352.46113989637308</v>
          </cell>
          <cell r="G423">
            <v>256.58013977144361</v>
          </cell>
          <cell r="H423" t="e">
            <v>#VALUE!</v>
          </cell>
          <cell r="I423" t="e">
            <v>#VALUE!</v>
          </cell>
        </row>
        <row r="424">
          <cell r="A424">
            <v>40317</v>
          </cell>
          <cell r="B424">
            <v>28.66</v>
          </cell>
          <cell r="C424">
            <v>475.02319999999997</v>
          </cell>
          <cell r="D424" t="str">
            <v>#Calc</v>
          </cell>
          <cell r="E424" t="str">
            <v>#Calc</v>
          </cell>
          <cell r="F424">
            <v>371.24352331606218</v>
          </cell>
          <cell r="G424">
            <v>267.44440580921685</v>
          </cell>
          <cell r="H424" t="e">
            <v>#VALUE!</v>
          </cell>
          <cell r="I424" t="e">
            <v>#VALUE!</v>
          </cell>
        </row>
        <row r="425">
          <cell r="A425">
            <v>40316</v>
          </cell>
          <cell r="B425">
            <v>29.67</v>
          </cell>
          <cell r="C425">
            <v>491.84616</v>
          </cell>
          <cell r="D425" t="str">
            <v>#Calc</v>
          </cell>
          <cell r="E425" t="str">
            <v>#Calc</v>
          </cell>
          <cell r="F425">
            <v>384.32642487046633</v>
          </cell>
          <cell r="G425">
            <v>276.91595696956483</v>
          </cell>
          <cell r="H425" t="e">
            <v>#VALUE!</v>
          </cell>
          <cell r="I425" t="e">
            <v>#VALUE!</v>
          </cell>
        </row>
        <row r="426">
          <cell r="A426">
            <v>40315</v>
          </cell>
          <cell r="B426">
            <v>29.93</v>
          </cell>
          <cell r="C426">
            <v>494.21814000000001</v>
          </cell>
          <cell r="D426" t="str">
            <v>#Calc</v>
          </cell>
          <cell r="E426" t="str">
            <v>#Calc</v>
          </cell>
          <cell r="F426">
            <v>387.6943005181347</v>
          </cell>
          <cell r="G426">
            <v>278.25141338872783</v>
          </cell>
          <cell r="H426" t="e">
            <v>#VALUE!</v>
          </cell>
          <cell r="I426" t="e">
            <v>#VALUE!</v>
          </cell>
        </row>
        <row r="427">
          <cell r="A427">
            <v>40312</v>
          </cell>
          <cell r="B427">
            <v>30.36</v>
          </cell>
          <cell r="C427">
            <v>502.21933000000001</v>
          </cell>
          <cell r="D427" t="str">
            <v>#Calc</v>
          </cell>
          <cell r="E427" t="str">
            <v>#Calc</v>
          </cell>
          <cell r="F427">
            <v>393.26424870466326</v>
          </cell>
          <cell r="G427">
            <v>282.75619021924194</v>
          </cell>
          <cell r="H427" t="e">
            <v>#VALUE!</v>
          </cell>
          <cell r="I427" t="e">
            <v>#VALUE!</v>
          </cell>
        </row>
        <row r="428">
          <cell r="A428">
            <v>40311</v>
          </cell>
          <cell r="B428">
            <v>30.6</v>
          </cell>
          <cell r="C428">
            <v>509.28708</v>
          </cell>
          <cell r="D428" t="str">
            <v>#Calc</v>
          </cell>
          <cell r="E428" t="str">
            <v>#Calc</v>
          </cell>
          <cell r="F428">
            <v>396.37305699481868</v>
          </cell>
          <cell r="G428">
            <v>286.73542786312561</v>
          </cell>
          <cell r="H428" t="e">
            <v>#VALUE!</v>
          </cell>
          <cell r="I428" t="e">
            <v>#VALUE!</v>
          </cell>
        </row>
        <row r="429">
          <cell r="A429">
            <v>40310</v>
          </cell>
          <cell r="B429">
            <v>30.79</v>
          </cell>
          <cell r="C429">
            <v>511.53577000000001</v>
          </cell>
          <cell r="D429" t="str">
            <v>#Calc</v>
          </cell>
          <cell r="E429" t="str">
            <v>#Calc</v>
          </cell>
          <cell r="F429">
            <v>398.83419689119171</v>
          </cell>
          <cell r="G429">
            <v>288.00147036567944</v>
          </cell>
          <cell r="H429" t="e">
            <v>#VALUE!</v>
          </cell>
          <cell r="I429" t="e">
            <v>#VALUE!</v>
          </cell>
        </row>
        <row r="430">
          <cell r="A430">
            <v>40309</v>
          </cell>
          <cell r="B430">
            <v>29.84</v>
          </cell>
          <cell r="C430">
            <v>499.44585999999998</v>
          </cell>
          <cell r="D430" t="str">
            <v>#Calc</v>
          </cell>
          <cell r="E430" t="str">
            <v>#Calc</v>
          </cell>
          <cell r="F430">
            <v>386.52849740932641</v>
          </cell>
          <cell r="G430">
            <v>281.19468956794805</v>
          </cell>
          <cell r="H430" t="e">
            <v>#VALUE!</v>
          </cell>
          <cell r="I430" t="e">
            <v>#VALUE!</v>
          </cell>
        </row>
        <row r="431">
          <cell r="A431">
            <v>40308</v>
          </cell>
          <cell r="B431">
            <v>29.39</v>
          </cell>
          <cell r="C431">
            <v>490.67502000000002</v>
          </cell>
          <cell r="D431" t="str">
            <v>#Calc</v>
          </cell>
          <cell r="E431" t="str">
            <v>#Calc</v>
          </cell>
          <cell r="F431">
            <v>380.69948186528501</v>
          </cell>
          <cell r="G431">
            <v>276.25658950831371</v>
          </cell>
          <cell r="H431" t="e">
            <v>#VALUE!</v>
          </cell>
          <cell r="I431" t="e">
            <v>#VALUE!</v>
          </cell>
        </row>
        <row r="432">
          <cell r="A432">
            <v>40305</v>
          </cell>
          <cell r="B432">
            <v>28.6</v>
          </cell>
          <cell r="C432">
            <v>479.46940000000001</v>
          </cell>
          <cell r="D432" t="str">
            <v>#Calc</v>
          </cell>
          <cell r="E432" t="str">
            <v>#Calc</v>
          </cell>
          <cell r="F432">
            <v>370.46632124352334</v>
          </cell>
          <cell r="G432">
            <v>269.94767579078609</v>
          </cell>
          <cell r="H432" t="e">
            <v>#VALUE!</v>
          </cell>
          <cell r="I432" t="e">
            <v>#VALUE!</v>
          </cell>
        </row>
        <row r="433">
          <cell r="A433">
            <v>40304</v>
          </cell>
          <cell r="B433">
            <v>28</v>
          </cell>
          <cell r="C433">
            <v>480.32434000000001</v>
          </cell>
          <cell r="D433" t="str">
            <v>#Calc</v>
          </cell>
          <cell r="E433" t="str">
            <v>#Calc</v>
          </cell>
          <cell r="F433">
            <v>362.6943005181347</v>
          </cell>
          <cell r="G433">
            <v>270.42901842900358</v>
          </cell>
          <cell r="H433" t="e">
            <v>#VALUE!</v>
          </cell>
          <cell r="I433" t="e">
            <v>#VALUE!</v>
          </cell>
        </row>
        <row r="434">
          <cell r="A434">
            <v>40303</v>
          </cell>
          <cell r="B434">
            <v>30.06</v>
          </cell>
          <cell r="C434">
            <v>507.35248000000001</v>
          </cell>
          <cell r="D434" t="str">
            <v>#Calc</v>
          </cell>
          <cell r="E434" t="str">
            <v>#Calc</v>
          </cell>
          <cell r="F434">
            <v>389.37823834196894</v>
          </cell>
          <cell r="G434">
            <v>285.64622222542516</v>
          </cell>
          <cell r="H434" t="e">
            <v>#VALUE!</v>
          </cell>
          <cell r="I434" t="e">
            <v>#VALUE!</v>
          </cell>
        </row>
        <row r="435">
          <cell r="A435">
            <v>40302</v>
          </cell>
          <cell r="B435">
            <v>30.01</v>
          </cell>
          <cell r="C435">
            <v>519.44960000000003</v>
          </cell>
          <cell r="D435" t="str">
            <v>#Calc</v>
          </cell>
          <cell r="E435" t="str">
            <v>#Calc</v>
          </cell>
          <cell r="F435">
            <v>388.7305699481866</v>
          </cell>
          <cell r="G435">
            <v>292.45706234945021</v>
          </cell>
          <cell r="H435" t="e">
            <v>#VALUE!</v>
          </cell>
          <cell r="I435" t="e">
            <v>#VALUE!</v>
          </cell>
        </row>
        <row r="436">
          <cell r="A436">
            <v>40301</v>
          </cell>
          <cell r="B436">
            <v>30.62</v>
          </cell>
          <cell r="C436">
            <v>529.78650000000005</v>
          </cell>
          <cell r="D436" t="str">
            <v>#Calc</v>
          </cell>
          <cell r="E436" t="str">
            <v>#Calc</v>
          </cell>
          <cell r="F436">
            <v>396.63212435233163</v>
          </cell>
          <cell r="G436">
            <v>298.27687510472049</v>
          </cell>
          <cell r="H436" t="e">
            <v>#VALUE!</v>
          </cell>
          <cell r="I436" t="e">
            <v>#VALUE!</v>
          </cell>
        </row>
        <row r="437">
          <cell r="A437">
            <v>40298</v>
          </cell>
          <cell r="B437">
            <v>30.75</v>
          </cell>
          <cell r="C437">
            <v>524.75229999999999</v>
          </cell>
          <cell r="D437" t="str">
            <v>#Calc</v>
          </cell>
          <cell r="E437" t="str">
            <v>#Calc</v>
          </cell>
          <cell r="F437">
            <v>398.31606217616581</v>
          </cell>
          <cell r="G437">
            <v>295.44255327007164</v>
          </cell>
          <cell r="H437" t="e">
            <v>#VALUE!</v>
          </cell>
          <cell r="I437" t="e">
            <v>#VALUE!</v>
          </cell>
        </row>
        <row r="438">
          <cell r="A438">
            <v>40297</v>
          </cell>
          <cell r="B438">
            <v>30.93</v>
          </cell>
          <cell r="C438">
            <v>528.02710000000002</v>
          </cell>
          <cell r="D438" t="str">
            <v>#Calc</v>
          </cell>
          <cell r="E438" t="str">
            <v>#Calc</v>
          </cell>
          <cell r="F438">
            <v>400.6476683937824</v>
          </cell>
          <cell r="G438">
            <v>297.28630940691721</v>
          </cell>
          <cell r="H438" t="e">
            <v>#VALUE!</v>
          </cell>
          <cell r="I438" t="e">
            <v>#VALUE!</v>
          </cell>
        </row>
        <row r="439">
          <cell r="A439">
            <v>40296</v>
          </cell>
          <cell r="B439">
            <v>31.25</v>
          </cell>
          <cell r="C439">
            <v>521.81506000000002</v>
          </cell>
          <cell r="D439" t="str">
            <v>#Calc</v>
          </cell>
          <cell r="E439" t="str">
            <v>#Calc</v>
          </cell>
          <cell r="F439">
            <v>404.79274611398966</v>
          </cell>
          <cell r="G439">
            <v>293.78884792153485</v>
          </cell>
          <cell r="H439" t="e">
            <v>#VALUE!</v>
          </cell>
          <cell r="I439" t="e">
            <v>#VALUE!</v>
          </cell>
        </row>
        <row r="440">
          <cell r="A440">
            <v>40295</v>
          </cell>
          <cell r="B440">
            <v>31.07</v>
          </cell>
          <cell r="C440">
            <v>522.5095</v>
          </cell>
          <cell r="D440" t="str">
            <v>#Calc</v>
          </cell>
          <cell r="E440" t="str">
            <v>#Calc</v>
          </cell>
          <cell r="F440">
            <v>402.46113989637308</v>
          </cell>
          <cell r="G440">
            <v>294.17982691618215</v>
          </cell>
          <cell r="H440" t="e">
            <v>#VALUE!</v>
          </cell>
          <cell r="I440" t="e">
            <v>#VALUE!</v>
          </cell>
        </row>
        <row r="441">
          <cell r="A441">
            <v>40294</v>
          </cell>
          <cell r="B441">
            <v>31.734000000000002</v>
          </cell>
          <cell r="C441">
            <v>534.14549999999997</v>
          </cell>
          <cell r="D441" t="str">
            <v>#Calc</v>
          </cell>
          <cell r="E441" t="str">
            <v>#Calc</v>
          </cell>
          <cell r="F441">
            <v>411.06217616580318</v>
          </cell>
          <cell r="G441">
            <v>300.73105032168331</v>
          </cell>
          <cell r="H441" t="e">
            <v>#VALUE!</v>
          </cell>
          <cell r="I441" t="e">
            <v>#VALUE!</v>
          </cell>
        </row>
        <row r="442">
          <cell r="A442">
            <v>40291</v>
          </cell>
          <cell r="B442">
            <v>31.8</v>
          </cell>
          <cell r="C442">
            <v>532.44970000000001</v>
          </cell>
          <cell r="D442" t="str">
            <v>#Calc</v>
          </cell>
          <cell r="E442" t="str">
            <v>#Calc</v>
          </cell>
          <cell r="F442">
            <v>411.91709844559591</v>
          </cell>
          <cell r="G442">
            <v>299.77629227329481</v>
          </cell>
          <cell r="H442" t="e">
            <v>#VALUE!</v>
          </cell>
          <cell r="I442" t="e">
            <v>#VALUE!</v>
          </cell>
        </row>
        <row r="443">
          <cell r="A443">
            <v>40290</v>
          </cell>
          <cell r="B443">
            <v>31.75</v>
          </cell>
          <cell r="C443">
            <v>530.27422999999999</v>
          </cell>
          <cell r="D443" t="str">
            <v>#Calc</v>
          </cell>
          <cell r="E443" t="str">
            <v>#Calc</v>
          </cell>
          <cell r="F443">
            <v>411.26943005181352</v>
          </cell>
          <cell r="G443">
            <v>298.55147360863634</v>
          </cell>
          <cell r="H443" t="e">
            <v>#VALUE!</v>
          </cell>
          <cell r="I443" t="e">
            <v>#VALUE!</v>
          </cell>
        </row>
        <row r="444">
          <cell r="A444">
            <v>40289</v>
          </cell>
          <cell r="B444">
            <v>31.6</v>
          </cell>
          <cell r="C444">
            <v>529.55629999999996</v>
          </cell>
          <cell r="D444" t="str">
            <v>#Calc</v>
          </cell>
          <cell r="E444" t="str">
            <v>#Calc</v>
          </cell>
          <cell r="F444">
            <v>409.32642487046633</v>
          </cell>
          <cell r="G444">
            <v>298.14726943026648</v>
          </cell>
          <cell r="H444" t="e">
            <v>#VALUE!</v>
          </cell>
          <cell r="I444" t="e">
            <v>#VALUE!</v>
          </cell>
        </row>
        <row r="445">
          <cell r="A445">
            <v>40288</v>
          </cell>
          <cell r="B445">
            <v>31.6</v>
          </cell>
          <cell r="C445">
            <v>529.87603999999999</v>
          </cell>
          <cell r="D445" t="str">
            <v>#Calc</v>
          </cell>
          <cell r="E445" t="str">
            <v>#Calc</v>
          </cell>
          <cell r="F445">
            <v>409.32642487046633</v>
          </cell>
          <cell r="G445">
            <v>298.32728732057888</v>
          </cell>
          <cell r="H445" t="e">
            <v>#VALUE!</v>
          </cell>
          <cell r="I445" t="e">
            <v>#VALUE!</v>
          </cell>
        </row>
        <row r="446">
          <cell r="A446">
            <v>40287</v>
          </cell>
          <cell r="B446">
            <v>31.28</v>
          </cell>
          <cell r="C446">
            <v>522.41089999999997</v>
          </cell>
          <cell r="D446" t="str">
            <v>#Calc</v>
          </cell>
          <cell r="E446" t="str">
            <v>#Calc</v>
          </cell>
          <cell r="F446">
            <v>405.18134715025906</v>
          </cell>
          <cell r="G446">
            <v>294.12431379932224</v>
          </cell>
          <cell r="H446" t="e">
            <v>#VALUE!</v>
          </cell>
          <cell r="I446" t="e">
            <v>#VALUE!</v>
          </cell>
        </row>
        <row r="447">
          <cell r="A447">
            <v>40284</v>
          </cell>
          <cell r="B447">
            <v>31.26</v>
          </cell>
          <cell r="C447">
            <v>522.78200000000004</v>
          </cell>
          <cell r="D447" t="str">
            <v>#Calc</v>
          </cell>
          <cell r="E447" t="str">
            <v>#Calc</v>
          </cell>
          <cell r="F447">
            <v>404.92227979274611</v>
          </cell>
          <cell r="G447">
            <v>294.33324805557709</v>
          </cell>
          <cell r="H447" t="e">
            <v>#VALUE!</v>
          </cell>
          <cell r="I447" t="e">
            <v>#VALUE!</v>
          </cell>
        </row>
        <row r="448">
          <cell r="A448">
            <v>40283</v>
          </cell>
          <cell r="B448">
            <v>31.46</v>
          </cell>
          <cell r="C448">
            <v>530.46810000000005</v>
          </cell>
          <cell r="D448" t="str">
            <v>#Calc</v>
          </cell>
          <cell r="E448" t="str">
            <v>#Calc</v>
          </cell>
          <cell r="F448">
            <v>407.5129533678757</v>
          </cell>
          <cell r="G448">
            <v>298.66062500788223</v>
          </cell>
          <cell r="H448" t="e">
            <v>#VALUE!</v>
          </cell>
          <cell r="I448" t="e">
            <v>#VALUE!</v>
          </cell>
        </row>
        <row r="449">
          <cell r="A449">
            <v>40282</v>
          </cell>
          <cell r="B449">
            <v>31.39</v>
          </cell>
          <cell r="C449">
            <v>528.55060000000003</v>
          </cell>
          <cell r="D449" t="str">
            <v>#Calc</v>
          </cell>
          <cell r="E449" t="str">
            <v>#Calc</v>
          </cell>
          <cell r="F449">
            <v>406.60621761658035</v>
          </cell>
          <cell r="G449">
            <v>297.58104689856214</v>
          </cell>
          <cell r="H449" t="e">
            <v>#VALUE!</v>
          </cell>
          <cell r="I449" t="e">
            <v>#VALUE!</v>
          </cell>
        </row>
        <row r="450">
          <cell r="A450">
            <v>40281</v>
          </cell>
          <cell r="B450">
            <v>31.29</v>
          </cell>
          <cell r="C450">
            <v>525.67579999999998</v>
          </cell>
          <cell r="D450" t="str">
            <v>#Calc</v>
          </cell>
          <cell r="E450" t="str">
            <v>#Calc</v>
          </cell>
          <cell r="F450">
            <v>405.31088082901556</v>
          </cell>
          <cell r="G450">
            <v>295.96249610394756</v>
          </cell>
          <cell r="H450" t="e">
            <v>#VALUE!</v>
          </cell>
          <cell r="I450" t="e">
            <v>#VALUE!</v>
          </cell>
        </row>
        <row r="451">
          <cell r="A451">
            <v>40280</v>
          </cell>
          <cell r="B451">
            <v>31.32</v>
          </cell>
          <cell r="C451">
            <v>526.88829999999996</v>
          </cell>
          <cell r="D451" t="str">
            <v>#Calc</v>
          </cell>
          <cell r="E451" t="str">
            <v>#Calc</v>
          </cell>
          <cell r="F451">
            <v>405.69948186528501</v>
          </cell>
          <cell r="G451">
            <v>296.64514979758542</v>
          </cell>
          <cell r="H451" t="e">
            <v>#VALUE!</v>
          </cell>
          <cell r="I451" t="e">
            <v>#VALUE!</v>
          </cell>
        </row>
        <row r="452">
          <cell r="A452">
            <v>40277</v>
          </cell>
          <cell r="B452">
            <v>31.33</v>
          </cell>
          <cell r="C452">
            <v>527.41840000000002</v>
          </cell>
          <cell r="D452" t="str">
            <v>#Calc</v>
          </cell>
          <cell r="E452" t="str">
            <v>#Calc</v>
          </cell>
          <cell r="F452">
            <v>405.82901554404145</v>
          </cell>
          <cell r="G452">
            <v>296.94360317737716</v>
          </cell>
          <cell r="H452" t="e">
            <v>#VALUE!</v>
          </cell>
          <cell r="I452" t="e">
            <v>#VALUE!</v>
          </cell>
        </row>
        <row r="453">
          <cell r="A453">
            <v>40276</v>
          </cell>
          <cell r="B453">
            <v>31.25</v>
          </cell>
          <cell r="C453">
            <v>528.42399999999998</v>
          </cell>
          <cell r="D453" t="str">
            <v>#Calc</v>
          </cell>
          <cell r="E453" t="str">
            <v>#Calc</v>
          </cell>
          <cell r="F453">
            <v>404.79274611398966</v>
          </cell>
          <cell r="G453">
            <v>297.50976940774598</v>
          </cell>
          <cell r="H453" t="e">
            <v>#VALUE!</v>
          </cell>
          <cell r="I453" t="e">
            <v>#VALUE!</v>
          </cell>
        </row>
        <row r="454">
          <cell r="A454">
            <v>40275</v>
          </cell>
          <cell r="B454">
            <v>31.31</v>
          </cell>
          <cell r="C454">
            <v>525.09019999999998</v>
          </cell>
          <cell r="D454" t="str">
            <v>#Calc</v>
          </cell>
          <cell r="E454" t="str">
            <v>#Calc</v>
          </cell>
          <cell r="F454">
            <v>405.56994818652851</v>
          </cell>
          <cell r="G454">
            <v>295.63279548292132</v>
          </cell>
          <cell r="H454" t="e">
            <v>#VALUE!</v>
          </cell>
          <cell r="I454" t="e">
            <v>#VALUE!</v>
          </cell>
        </row>
        <row r="455">
          <cell r="A455">
            <v>40274</v>
          </cell>
          <cell r="B455">
            <v>31.39</v>
          </cell>
          <cell r="C455">
            <v>529.28563999999994</v>
          </cell>
          <cell r="D455" t="str">
            <v>#Calc</v>
          </cell>
          <cell r="E455" t="str">
            <v>#Calc</v>
          </cell>
          <cell r="F455">
            <v>406.60621761658035</v>
          </cell>
          <cell r="G455">
            <v>297.99488423544585</v>
          </cell>
          <cell r="H455" t="e">
            <v>#VALUE!</v>
          </cell>
          <cell r="I455" t="e">
            <v>#VALUE!</v>
          </cell>
        </row>
        <row r="456">
          <cell r="A456">
            <v>40273</v>
          </cell>
          <cell r="B456">
            <v>31.36</v>
          </cell>
          <cell r="C456">
            <v>525.7482</v>
          </cell>
          <cell r="D456" t="str">
            <v>#Calc</v>
          </cell>
          <cell r="E456" t="str">
            <v>#Calc</v>
          </cell>
          <cell r="F456">
            <v>406.2176165803109</v>
          </cell>
          <cell r="G456">
            <v>296.00325827089142</v>
          </cell>
          <cell r="H456" t="e">
            <v>#VALUE!</v>
          </cell>
          <cell r="I456" t="e">
            <v>#VALUE!</v>
          </cell>
        </row>
        <row r="457">
          <cell r="A457">
            <v>40270</v>
          </cell>
          <cell r="B457">
            <v>30.84</v>
          </cell>
          <cell r="C457">
            <v>515.99950000000001</v>
          </cell>
          <cell r="D457" t="str">
            <v>#Calc</v>
          </cell>
          <cell r="E457" t="str">
            <v>#Calc</v>
          </cell>
          <cell r="F457">
            <v>399.48186528497411</v>
          </cell>
          <cell r="G457">
            <v>290.51460997137195</v>
          </cell>
          <cell r="H457" t="e">
            <v>#VALUE!</v>
          </cell>
          <cell r="I457" t="e">
            <v>#VALUE!</v>
          </cell>
        </row>
        <row r="458">
          <cell r="A458">
            <v>40269</v>
          </cell>
          <cell r="B458">
            <v>30.84</v>
          </cell>
          <cell r="C458">
            <v>515.99950000000001</v>
          </cell>
          <cell r="D458" t="str">
            <v>#Calc</v>
          </cell>
          <cell r="E458" t="str">
            <v>#Calc</v>
          </cell>
          <cell r="F458">
            <v>399.48186528497411</v>
          </cell>
          <cell r="G458">
            <v>290.51460997137195</v>
          </cell>
          <cell r="H458" t="e">
            <v>#VALUE!</v>
          </cell>
          <cell r="I458" t="e">
            <v>#VALUE!</v>
          </cell>
        </row>
        <row r="459">
          <cell r="A459">
            <v>40268</v>
          </cell>
          <cell r="B459">
            <v>30.65</v>
          </cell>
          <cell r="C459">
            <v>507.28052000000002</v>
          </cell>
          <cell r="D459" t="str">
            <v>#Calc</v>
          </cell>
          <cell r="E459" t="str">
            <v>#Calc</v>
          </cell>
          <cell r="F459">
            <v>397.02072538860102</v>
          </cell>
          <cell r="G459">
            <v>285.60570778435783</v>
          </cell>
          <cell r="H459" t="e">
            <v>#VALUE!</v>
          </cell>
          <cell r="I459" t="e">
            <v>#VALUE!</v>
          </cell>
        </row>
        <row r="460">
          <cell r="A460">
            <v>40267</v>
          </cell>
          <cell r="B460">
            <v>31.61</v>
          </cell>
          <cell r="C460">
            <v>508.94232</v>
          </cell>
          <cell r="D460" t="str">
            <v>#Calc</v>
          </cell>
          <cell r="E460" t="str">
            <v>#Calc</v>
          </cell>
          <cell r="F460">
            <v>409.45595854922283</v>
          </cell>
          <cell r="G460">
            <v>286.54132337865667</v>
          </cell>
          <cell r="H460" t="e">
            <v>#VALUE!</v>
          </cell>
          <cell r="I460" t="e">
            <v>#VALUE!</v>
          </cell>
        </row>
        <row r="461">
          <cell r="A461">
            <v>40266</v>
          </cell>
          <cell r="B461">
            <v>31.05</v>
          </cell>
          <cell r="C461">
            <v>505.92394999999999</v>
          </cell>
          <cell r="D461" t="str">
            <v>#Calc</v>
          </cell>
          <cell r="E461" t="str">
            <v>#Calc</v>
          </cell>
          <cell r="F461">
            <v>402.20207253886014</v>
          </cell>
          <cell r="G461">
            <v>284.84194075658189</v>
          </cell>
          <cell r="H461" t="e">
            <v>#VALUE!</v>
          </cell>
          <cell r="I461" t="e">
            <v>#VALUE!</v>
          </cell>
        </row>
        <row r="462">
          <cell r="A462">
            <v>40263</v>
          </cell>
          <cell r="B462">
            <v>30.9</v>
          </cell>
          <cell r="C462">
            <v>499.48764</v>
          </cell>
          <cell r="D462" t="str">
            <v>#Calc</v>
          </cell>
          <cell r="E462" t="str">
            <v>#Calc</v>
          </cell>
          <cell r="F462">
            <v>400.25906735751295</v>
          </cell>
          <cell r="G462">
            <v>281.21821226594409</v>
          </cell>
          <cell r="H462" t="e">
            <v>#VALUE!</v>
          </cell>
          <cell r="I462" t="e">
            <v>#VALUE!</v>
          </cell>
        </row>
        <row r="463">
          <cell r="A463">
            <v>40262</v>
          </cell>
          <cell r="B463">
            <v>31.09</v>
          </cell>
          <cell r="C463">
            <v>500.51979999999998</v>
          </cell>
          <cell r="D463" t="str">
            <v>#Calc</v>
          </cell>
          <cell r="E463" t="str">
            <v>#Calc</v>
          </cell>
          <cell r="F463">
            <v>402.72020725388603</v>
          </cell>
          <cell r="G463">
            <v>281.79933213103709</v>
          </cell>
          <cell r="H463" t="e">
            <v>#VALUE!</v>
          </cell>
          <cell r="I463" t="e">
            <v>#VALUE!</v>
          </cell>
        </row>
        <row r="464">
          <cell r="A464">
            <v>40261</v>
          </cell>
          <cell r="B464">
            <v>31.76</v>
          </cell>
          <cell r="C464">
            <v>507.05047999999999</v>
          </cell>
          <cell r="D464" t="str">
            <v>#Calc</v>
          </cell>
          <cell r="E464" t="str">
            <v>#Calc</v>
          </cell>
          <cell r="F464">
            <v>411.39896373057002</v>
          </cell>
          <cell r="G464">
            <v>285.47619219204068</v>
          </cell>
          <cell r="H464" t="e">
            <v>#VALUE!</v>
          </cell>
          <cell r="I464" t="e">
            <v>#VALUE!</v>
          </cell>
        </row>
        <row r="465">
          <cell r="A465">
            <v>40260</v>
          </cell>
          <cell r="B465">
            <v>31.35</v>
          </cell>
          <cell r="C465">
            <v>507.46499999999997</v>
          </cell>
          <cell r="D465" t="str">
            <v>#Calc</v>
          </cell>
          <cell r="E465" t="str">
            <v>#Calc</v>
          </cell>
          <cell r="F465">
            <v>406.0880829015544</v>
          </cell>
          <cell r="G465">
            <v>285.70957248819468</v>
          </cell>
          <cell r="H465" t="e">
            <v>#VALUE!</v>
          </cell>
          <cell r="I465" t="e">
            <v>#VALUE!</v>
          </cell>
        </row>
        <row r="466">
          <cell r="A466">
            <v>40259</v>
          </cell>
          <cell r="B466">
            <v>30.94</v>
          </cell>
          <cell r="C466">
            <v>505.34399999999999</v>
          </cell>
          <cell r="D466" t="str">
            <v>#Calc</v>
          </cell>
          <cell r="E466" t="str">
            <v>#Calc</v>
          </cell>
          <cell r="F466">
            <v>400.77720207253884</v>
          </cell>
          <cell r="G466">
            <v>284.51542116101461</v>
          </cell>
          <cell r="H466" t="e">
            <v>#VALUE!</v>
          </cell>
          <cell r="I466" t="e">
            <v>#VALUE!</v>
          </cell>
        </row>
        <row r="467">
          <cell r="A467">
            <v>40256</v>
          </cell>
          <cell r="B467">
            <v>30.78</v>
          </cell>
          <cell r="C467">
            <v>502.5378</v>
          </cell>
          <cell r="D467" t="str">
            <v>#Calc</v>
          </cell>
          <cell r="E467" t="str">
            <v>#Calc</v>
          </cell>
          <cell r="F467">
            <v>398.70466321243526</v>
          </cell>
          <cell r="G467">
            <v>282.9354930825927</v>
          </cell>
          <cell r="H467" t="e">
            <v>#VALUE!</v>
          </cell>
          <cell r="I467" t="e">
            <v>#VALUE!</v>
          </cell>
        </row>
        <row r="468">
          <cell r="A468">
            <v>40255</v>
          </cell>
          <cell r="B468">
            <v>31.23</v>
          </cell>
          <cell r="C468">
            <v>511.62700000000001</v>
          </cell>
          <cell r="D468" t="str">
            <v>#Calc</v>
          </cell>
          <cell r="E468" t="str">
            <v>#Calc</v>
          </cell>
          <cell r="F468">
            <v>404.53367875647672</v>
          </cell>
          <cell r="G468">
            <v>288.05283407410877</v>
          </cell>
          <cell r="H468" t="e">
            <v>#VALUE!</v>
          </cell>
          <cell r="I468" t="e">
            <v>#VALUE!</v>
          </cell>
        </row>
        <row r="469">
          <cell r="A469">
            <v>40254</v>
          </cell>
          <cell r="B469">
            <v>31.2</v>
          </cell>
          <cell r="C469">
            <v>514.84109999999998</v>
          </cell>
          <cell r="D469" t="str">
            <v>#Calc</v>
          </cell>
          <cell r="E469" t="str">
            <v>#Calc</v>
          </cell>
          <cell r="F469">
            <v>404.14507772020727</v>
          </cell>
          <cell r="G469">
            <v>289.86241530027075</v>
          </cell>
          <cell r="H469" t="e">
            <v>#VALUE!</v>
          </cell>
          <cell r="I469" t="e">
            <v>#VALUE!</v>
          </cell>
        </row>
        <row r="470">
          <cell r="A470">
            <v>40253</v>
          </cell>
          <cell r="B470">
            <v>31.29</v>
          </cell>
          <cell r="C470">
            <v>514.43449999999996</v>
          </cell>
          <cell r="D470" t="str">
            <v>#Calc</v>
          </cell>
          <cell r="E470" t="str">
            <v>#Calc</v>
          </cell>
          <cell r="F470">
            <v>405.31088082901556</v>
          </cell>
          <cell r="G470">
            <v>289.63349406989289</v>
          </cell>
          <cell r="H470" t="e">
            <v>#VALUE!</v>
          </cell>
          <cell r="I470" t="e">
            <v>#VALUE!</v>
          </cell>
        </row>
        <row r="471">
          <cell r="A471">
            <v>40252</v>
          </cell>
          <cell r="B471">
            <v>30.7</v>
          </cell>
          <cell r="C471">
            <v>510.50912</v>
          </cell>
          <cell r="D471" t="str">
            <v>#Calc</v>
          </cell>
          <cell r="E471" t="str">
            <v>#Calc</v>
          </cell>
          <cell r="F471">
            <v>397.66839378238342</v>
          </cell>
          <cell r="G471">
            <v>287.4234527041757</v>
          </cell>
          <cell r="H471" t="e">
            <v>#VALUE!</v>
          </cell>
          <cell r="I471" t="e">
            <v>#VALUE!</v>
          </cell>
        </row>
        <row r="472">
          <cell r="A472">
            <v>40249</v>
          </cell>
          <cell r="B472">
            <v>31.29</v>
          </cell>
          <cell r="C472">
            <v>514.62585000000001</v>
          </cell>
          <cell r="D472" t="str">
            <v>#Calc</v>
          </cell>
          <cell r="E472" t="str">
            <v>#Calc</v>
          </cell>
          <cell r="F472">
            <v>405.31088082901556</v>
          </cell>
          <cell r="G472">
            <v>289.74122667548272</v>
          </cell>
          <cell r="H472" t="e">
            <v>#VALUE!</v>
          </cell>
          <cell r="I472" t="e">
            <v>#VALUE!</v>
          </cell>
        </row>
        <row r="473">
          <cell r="A473">
            <v>40248</v>
          </cell>
          <cell r="B473">
            <v>31.66</v>
          </cell>
          <cell r="C473">
            <v>515.19550000000004</v>
          </cell>
          <cell r="D473" t="str">
            <v>#Calc</v>
          </cell>
          <cell r="E473" t="str">
            <v>#Calc</v>
          </cell>
          <cell r="F473">
            <v>410.10362694300522</v>
          </cell>
          <cell r="G473">
            <v>290.0619472334875</v>
          </cell>
          <cell r="H473" t="e">
            <v>#VALUE!</v>
          </cell>
          <cell r="I473" t="e">
            <v>#VALUE!</v>
          </cell>
        </row>
        <row r="474">
          <cell r="A474">
            <v>40247</v>
          </cell>
          <cell r="B474">
            <v>31.22</v>
          </cell>
          <cell r="C474">
            <v>514.47393999999997</v>
          </cell>
          <cell r="D474" t="str">
            <v>#Calc</v>
          </cell>
          <cell r="E474" t="str">
            <v>#Calc</v>
          </cell>
          <cell r="F474">
            <v>404.40414507772022</v>
          </cell>
          <cell r="G474">
            <v>289.65569931663691</v>
          </cell>
          <cell r="H474" t="e">
            <v>#VALUE!</v>
          </cell>
          <cell r="I474" t="e">
            <v>#VALUE!</v>
          </cell>
        </row>
        <row r="475">
          <cell r="A475">
            <v>40246</v>
          </cell>
          <cell r="B475">
            <v>31.41</v>
          </cell>
          <cell r="C475">
            <v>511.68115</v>
          </cell>
          <cell r="D475" t="str">
            <v>#Calc</v>
          </cell>
          <cell r="E475" t="str">
            <v>#Calc</v>
          </cell>
          <cell r="F475">
            <v>406.8652849740933</v>
          </cell>
          <cell r="G475">
            <v>288.08332124731328</v>
          </cell>
          <cell r="H475" t="e">
            <v>#VALUE!</v>
          </cell>
          <cell r="I475" t="e">
            <v>#VALUE!</v>
          </cell>
        </row>
        <row r="476">
          <cell r="A476">
            <v>40245</v>
          </cell>
          <cell r="B476">
            <v>31.13</v>
          </cell>
          <cell r="C476">
            <v>506.15325999999999</v>
          </cell>
          <cell r="D476" t="str">
            <v>#Calc</v>
          </cell>
          <cell r="E476" t="str">
            <v>#Calc</v>
          </cell>
          <cell r="F476">
            <v>403.23834196891193</v>
          </cell>
          <cell r="G476">
            <v>284.97104534914939</v>
          </cell>
          <cell r="H476" t="e">
            <v>#VALUE!</v>
          </cell>
          <cell r="I476" t="e">
            <v>#VALUE!</v>
          </cell>
        </row>
        <row r="477">
          <cell r="A477">
            <v>40242</v>
          </cell>
          <cell r="B477">
            <v>30.6</v>
          </cell>
          <cell r="C477">
            <v>501.78302000000002</v>
          </cell>
          <cell r="D477" t="str">
            <v>#Calc</v>
          </cell>
          <cell r="E477" t="str">
            <v>#Calc</v>
          </cell>
          <cell r="F477">
            <v>396.37305699481868</v>
          </cell>
          <cell r="G477">
            <v>282.51054186206983</v>
          </cell>
          <cell r="H477" t="e">
            <v>#VALUE!</v>
          </cell>
          <cell r="I477" t="e">
            <v>#VALUE!</v>
          </cell>
        </row>
        <row r="478">
          <cell r="A478">
            <v>40241</v>
          </cell>
          <cell r="B478">
            <v>30.34</v>
          </cell>
          <cell r="C478">
            <v>496.43524000000002</v>
          </cell>
          <cell r="D478" t="str">
            <v>#Calc</v>
          </cell>
          <cell r="E478" t="str">
            <v>#Calc</v>
          </cell>
          <cell r="F478">
            <v>393.00518134715026</v>
          </cell>
          <cell r="G478">
            <v>279.49967029937903</v>
          </cell>
          <cell r="H478" t="e">
            <v>#VALUE!</v>
          </cell>
          <cell r="I478" t="e">
            <v>#VALUE!</v>
          </cell>
        </row>
        <row r="479">
          <cell r="A479">
            <v>40240</v>
          </cell>
          <cell r="B479">
            <v>30.18</v>
          </cell>
          <cell r="C479">
            <v>492.40593999999999</v>
          </cell>
          <cell r="D479" t="str">
            <v>#Calc</v>
          </cell>
          <cell r="E479" t="str">
            <v>#Calc</v>
          </cell>
          <cell r="F479">
            <v>390.93264248704662</v>
          </cell>
          <cell r="G479">
            <v>277.23112058575009</v>
          </cell>
          <cell r="H479" t="e">
            <v>#VALUE!</v>
          </cell>
          <cell r="I479" t="e">
            <v>#VALUE!</v>
          </cell>
        </row>
        <row r="480">
          <cell r="A480">
            <v>40239</v>
          </cell>
          <cell r="B480">
            <v>30.05</v>
          </cell>
          <cell r="C480">
            <v>498.12286</v>
          </cell>
          <cell r="D480" t="str">
            <v>#Calc</v>
          </cell>
          <cell r="E480" t="str">
            <v>#Calc</v>
          </cell>
          <cell r="F480">
            <v>389.24870466321244</v>
          </cell>
          <cell r="G480">
            <v>280.44982289851885</v>
          </cell>
          <cell r="H480" t="e">
            <v>#VALUE!</v>
          </cell>
          <cell r="I480" t="e">
            <v>#VALUE!</v>
          </cell>
        </row>
        <row r="481">
          <cell r="A481">
            <v>40238</v>
          </cell>
          <cell r="B481">
            <v>29.96</v>
          </cell>
          <cell r="C481">
            <v>495.53829999999999</v>
          </cell>
          <cell r="D481" t="str">
            <v>#Calc</v>
          </cell>
          <cell r="E481" t="str">
            <v>#Calc</v>
          </cell>
          <cell r="F481">
            <v>388.08290155440415</v>
          </cell>
          <cell r="G481">
            <v>278.99468110022718</v>
          </cell>
          <cell r="H481" t="e">
            <v>#VALUE!</v>
          </cell>
          <cell r="I481" t="e">
            <v>#VALUE!</v>
          </cell>
        </row>
        <row r="482">
          <cell r="A482">
            <v>40235</v>
          </cell>
          <cell r="B482">
            <v>29.58</v>
          </cell>
          <cell r="C482">
            <v>487.49594000000002</v>
          </cell>
          <cell r="D482" t="str">
            <v>#Calc</v>
          </cell>
          <cell r="E482" t="str">
            <v>#Calc</v>
          </cell>
          <cell r="F482">
            <v>383.16062176165804</v>
          </cell>
          <cell r="G482">
            <v>274.46672500986404</v>
          </cell>
          <cell r="H482" t="e">
            <v>#VALUE!</v>
          </cell>
          <cell r="I482" t="e">
            <v>#VALUE!</v>
          </cell>
        </row>
        <row r="483">
          <cell r="A483">
            <v>40234</v>
          </cell>
          <cell r="B483">
            <v>29.49</v>
          </cell>
          <cell r="C483">
            <v>484.30923000000001</v>
          </cell>
          <cell r="D483" t="str">
            <v>#Calc</v>
          </cell>
          <cell r="E483" t="str">
            <v>#Calc</v>
          </cell>
          <cell r="F483">
            <v>381.99481865284974</v>
          </cell>
          <cell r="G483">
            <v>272.67256471951129</v>
          </cell>
          <cell r="H483" t="e">
            <v>#VALUE!</v>
          </cell>
          <cell r="I483" t="e">
            <v>#VALUE!</v>
          </cell>
        </row>
        <row r="484">
          <cell r="A484">
            <v>40233</v>
          </cell>
          <cell r="B484">
            <v>29.25</v>
          </cell>
          <cell r="C484">
            <v>480.06036</v>
          </cell>
          <cell r="D484" t="str">
            <v>#Calc</v>
          </cell>
          <cell r="E484" t="str">
            <v>#Calc</v>
          </cell>
          <cell r="F484">
            <v>378.88601036269432</v>
          </cell>
          <cell r="G484">
            <v>270.28039416339817</v>
          </cell>
          <cell r="H484" t="e">
            <v>#VALUE!</v>
          </cell>
          <cell r="I484" t="e">
            <v>#VALUE!</v>
          </cell>
        </row>
        <row r="485">
          <cell r="A485">
            <v>40232</v>
          </cell>
          <cell r="B485">
            <v>29.01</v>
          </cell>
          <cell r="C485">
            <v>474.25177000000002</v>
          </cell>
          <cell r="D485" t="str">
            <v>#Calc</v>
          </cell>
          <cell r="E485" t="str">
            <v>#Calc</v>
          </cell>
          <cell r="F485">
            <v>375.7772020725389</v>
          </cell>
          <cell r="G485">
            <v>267.0100804163236</v>
          </cell>
          <cell r="H485" t="e">
            <v>#VALUE!</v>
          </cell>
          <cell r="I485" t="e">
            <v>#VALUE!</v>
          </cell>
        </row>
        <row r="486">
          <cell r="A486">
            <v>40231</v>
          </cell>
          <cell r="B486">
            <v>29.14</v>
          </cell>
          <cell r="C486">
            <v>477.88553000000002</v>
          </cell>
          <cell r="D486" t="str">
            <v>#Calc</v>
          </cell>
          <cell r="E486" t="str">
            <v>#Calc</v>
          </cell>
          <cell r="F486">
            <v>377.46113989637308</v>
          </cell>
          <cell r="G486">
            <v>269.05593582728733</v>
          </cell>
          <cell r="H486" t="e">
            <v>#VALUE!</v>
          </cell>
          <cell r="I486" t="e">
            <v>#VALUE!</v>
          </cell>
        </row>
        <row r="487">
          <cell r="A487">
            <v>40228</v>
          </cell>
          <cell r="B487">
            <v>29.37</v>
          </cell>
          <cell r="C487">
            <v>476.01492000000002</v>
          </cell>
          <cell r="D487" t="str">
            <v>#Calc</v>
          </cell>
          <cell r="E487" t="str">
            <v>#Calc</v>
          </cell>
          <cell r="F487">
            <v>380.44041450777206</v>
          </cell>
          <cell r="G487">
            <v>268.00275741421029</v>
          </cell>
          <cell r="H487" t="e">
            <v>#VALUE!</v>
          </cell>
          <cell r="I487" t="e">
            <v>#VALUE!</v>
          </cell>
        </row>
        <row r="488">
          <cell r="A488">
            <v>40227</v>
          </cell>
          <cell r="B488">
            <v>29.43</v>
          </cell>
          <cell r="C488">
            <v>475.84140000000002</v>
          </cell>
          <cell r="D488" t="str">
            <v>#Calc</v>
          </cell>
          <cell r="E488" t="str">
            <v>#Calc</v>
          </cell>
          <cell r="F488">
            <v>381.2176165803109</v>
          </cell>
          <cell r="G488">
            <v>267.90506333675046</v>
          </cell>
          <cell r="H488" t="e">
            <v>#VALUE!</v>
          </cell>
          <cell r="I488" t="e">
            <v>#VALUE!</v>
          </cell>
        </row>
        <row r="489">
          <cell r="A489">
            <v>40226</v>
          </cell>
          <cell r="B489">
            <v>29.23</v>
          </cell>
          <cell r="C489">
            <v>475.04969999999997</v>
          </cell>
          <cell r="D489" t="str">
            <v>#Calc</v>
          </cell>
          <cell r="E489" t="str">
            <v>#Calc</v>
          </cell>
          <cell r="F489">
            <v>378.62694300518137</v>
          </cell>
          <cell r="G489">
            <v>267.45932566313962</v>
          </cell>
          <cell r="H489" t="e">
            <v>#VALUE!</v>
          </cell>
          <cell r="I489" t="e">
            <v>#VALUE!</v>
          </cell>
        </row>
        <row r="490">
          <cell r="A490">
            <v>40225</v>
          </cell>
          <cell r="B490">
            <v>28.86</v>
          </cell>
          <cell r="C490">
            <v>472.2192</v>
          </cell>
          <cell r="D490" t="str">
            <v>#Calc</v>
          </cell>
          <cell r="E490" t="str">
            <v>#Calc</v>
          </cell>
          <cell r="F490">
            <v>373.83419689119171</v>
          </cell>
          <cell r="G490">
            <v>265.8657163601772</v>
          </cell>
          <cell r="H490" t="e">
            <v>#VALUE!</v>
          </cell>
          <cell r="I490" t="e">
            <v>#VALUE!</v>
          </cell>
        </row>
        <row r="491">
          <cell r="A491">
            <v>40224</v>
          </cell>
          <cell r="B491">
            <v>28.12</v>
          </cell>
          <cell r="C491">
            <v>463.01006999999998</v>
          </cell>
          <cell r="D491" t="str">
            <v>#Calc</v>
          </cell>
          <cell r="E491" t="str">
            <v>#Calc</v>
          </cell>
          <cell r="F491">
            <v>364.24870466321244</v>
          </cell>
          <cell r="G491">
            <v>260.68085317692675</v>
          </cell>
          <cell r="H491" t="e">
            <v>#VALUE!</v>
          </cell>
          <cell r="I491" t="e">
            <v>#VALUE!</v>
          </cell>
        </row>
        <row r="492">
          <cell r="A492">
            <v>40221</v>
          </cell>
          <cell r="B492">
            <v>28.12</v>
          </cell>
          <cell r="C492">
            <v>463.01006999999998</v>
          </cell>
          <cell r="D492" t="str">
            <v>#Calc</v>
          </cell>
          <cell r="E492" t="str">
            <v>#Calc</v>
          </cell>
          <cell r="F492">
            <v>364.24870466321244</v>
          </cell>
          <cell r="G492">
            <v>260.68085317692675</v>
          </cell>
          <cell r="H492" t="e">
            <v>#VALUE!</v>
          </cell>
          <cell r="I492" t="e">
            <v>#VALUE!</v>
          </cell>
        </row>
        <row r="493">
          <cell r="A493">
            <v>40220</v>
          </cell>
          <cell r="B493">
            <v>27.45</v>
          </cell>
          <cell r="C493">
            <v>457.25936999999999</v>
          </cell>
          <cell r="D493" t="str">
            <v>#Calc</v>
          </cell>
          <cell r="E493" t="str">
            <v>#Calc</v>
          </cell>
          <cell r="F493">
            <v>355.56994818652851</v>
          </cell>
          <cell r="G493">
            <v>257.44313227300648</v>
          </cell>
          <cell r="H493" t="e">
            <v>#VALUE!</v>
          </cell>
          <cell r="I493" t="e">
            <v>#VALUE!</v>
          </cell>
        </row>
        <row r="494">
          <cell r="A494">
            <v>40219</v>
          </cell>
          <cell r="B494">
            <v>27.06</v>
          </cell>
          <cell r="C494">
            <v>450.08030000000002</v>
          </cell>
          <cell r="D494" t="str">
            <v>#Calc</v>
          </cell>
          <cell r="E494" t="str">
            <v>#Calc</v>
          </cell>
          <cell r="F494">
            <v>350.51813471502589</v>
          </cell>
          <cell r="G494">
            <v>253.40121998237996</v>
          </cell>
          <cell r="H494" t="e">
            <v>#VALUE!</v>
          </cell>
          <cell r="I494" t="e">
            <v>#VALUE!</v>
          </cell>
        </row>
        <row r="495">
          <cell r="A495">
            <v>40218</v>
          </cell>
          <cell r="B495">
            <v>27.76</v>
          </cell>
          <cell r="C495">
            <v>459.40652</v>
          </cell>
          <cell r="D495" t="str">
            <v>#Calc</v>
          </cell>
          <cell r="E495" t="str">
            <v>#Calc</v>
          </cell>
          <cell r="F495">
            <v>359.58549222797933</v>
          </cell>
          <cell r="G495">
            <v>258.65200639943498</v>
          </cell>
          <cell r="H495" t="e">
            <v>#VALUE!</v>
          </cell>
          <cell r="I495" t="e">
            <v>#VALUE!</v>
          </cell>
        </row>
        <row r="496">
          <cell r="A496">
            <v>40217</v>
          </cell>
          <cell r="B496">
            <v>27.47</v>
          </cell>
          <cell r="C496">
            <v>458.57904000000002</v>
          </cell>
          <cell r="D496" t="str">
            <v>#Calc</v>
          </cell>
          <cell r="E496" t="str">
            <v>#Calc</v>
          </cell>
          <cell r="F496">
            <v>355.82901554404145</v>
          </cell>
          <cell r="G496">
            <v>258.18612410796169</v>
          </cell>
          <cell r="H496" t="e">
            <v>#VALUE!</v>
          </cell>
          <cell r="I496" t="e">
            <v>#VALUE!</v>
          </cell>
        </row>
        <row r="497">
          <cell r="A497">
            <v>40214</v>
          </cell>
          <cell r="B497">
            <v>27.25</v>
          </cell>
          <cell r="C497">
            <v>450.28089999999997</v>
          </cell>
          <cell r="D497" t="str">
            <v>#Calc</v>
          </cell>
          <cell r="E497" t="str">
            <v>#Calc</v>
          </cell>
          <cell r="F497">
            <v>352.97927461139898</v>
          </cell>
          <cell r="G497">
            <v>253.51416046150882</v>
          </cell>
          <cell r="H497" t="e">
            <v>#VALUE!</v>
          </cell>
          <cell r="I497" t="e">
            <v>#VALUE!</v>
          </cell>
        </row>
        <row r="498">
          <cell r="A498">
            <v>40213</v>
          </cell>
          <cell r="B498">
            <v>28.29</v>
          </cell>
          <cell r="C498">
            <v>461.57623000000001</v>
          </cell>
          <cell r="D498" t="str">
            <v>#Calc</v>
          </cell>
          <cell r="E498" t="str">
            <v>#Calc</v>
          </cell>
          <cell r="F498">
            <v>366.45077720207257</v>
          </cell>
          <cell r="G498">
            <v>259.87358210716536</v>
          </cell>
          <cell r="H498" t="e">
            <v>#VALUE!</v>
          </cell>
          <cell r="I498" t="e">
            <v>#VALUE!</v>
          </cell>
        </row>
        <row r="499">
          <cell r="A499">
            <v>40212</v>
          </cell>
          <cell r="B499">
            <v>29.17</v>
          </cell>
          <cell r="C499">
            <v>478.54315000000003</v>
          </cell>
          <cell r="D499" t="str">
            <v>#Calc</v>
          </cell>
          <cell r="E499" t="str">
            <v>#Calc</v>
          </cell>
          <cell r="F499">
            <v>377.84974093264253</v>
          </cell>
          <cell r="G499">
            <v>269.42618467018229</v>
          </cell>
          <cell r="H499" t="e">
            <v>#VALUE!</v>
          </cell>
          <cell r="I499" t="e">
            <v>#VALUE!</v>
          </cell>
        </row>
        <row r="500">
          <cell r="A500">
            <v>40211</v>
          </cell>
          <cell r="B500">
            <v>29.72</v>
          </cell>
          <cell r="C500">
            <v>484.09739999999999</v>
          </cell>
          <cell r="D500" t="str">
            <v>#Calc</v>
          </cell>
          <cell r="E500" t="str">
            <v>#Calc</v>
          </cell>
          <cell r="F500">
            <v>384.97409326424872</v>
          </cell>
          <cell r="G500">
            <v>272.55330160039921</v>
          </cell>
          <cell r="H500" t="e">
            <v>#VALUE!</v>
          </cell>
          <cell r="I500" t="e">
            <v>#VALUE!</v>
          </cell>
        </row>
        <row r="501">
          <cell r="A501">
            <v>40210</v>
          </cell>
          <cell r="B501">
            <v>29.4</v>
          </cell>
          <cell r="C501">
            <v>484.00632000000002</v>
          </cell>
          <cell r="D501" t="str">
            <v>#Calc</v>
          </cell>
          <cell r="E501" t="str">
            <v>#Calc</v>
          </cell>
          <cell r="F501">
            <v>380.82901554404145</v>
          </cell>
          <cell r="G501">
            <v>272.50202234397324</v>
          </cell>
          <cell r="H501" t="e">
            <v>#VALUE!</v>
          </cell>
          <cell r="I501" t="e">
            <v>#VALUE!</v>
          </cell>
        </row>
        <row r="502">
          <cell r="A502">
            <v>40207</v>
          </cell>
          <cell r="B502">
            <v>28.97</v>
          </cell>
          <cell r="C502">
            <v>477.71875</v>
          </cell>
          <cell r="D502" t="str">
            <v>#Calc</v>
          </cell>
          <cell r="E502" t="str">
            <v>#Calc</v>
          </cell>
          <cell r="F502">
            <v>375.25906735751295</v>
          </cell>
          <cell r="G502">
            <v>268.96203645984411</v>
          </cell>
          <cell r="H502" t="e">
            <v>#VALUE!</v>
          </cell>
          <cell r="I502" t="e">
            <v>#VALUE!</v>
          </cell>
        </row>
        <row r="503">
          <cell r="A503">
            <v>40206</v>
          </cell>
          <cell r="B503">
            <v>29.32</v>
          </cell>
          <cell r="C503">
            <v>482.19121999999999</v>
          </cell>
          <cell r="D503" t="str">
            <v>#Calc</v>
          </cell>
          <cell r="E503" t="str">
            <v>#Calc</v>
          </cell>
          <cell r="F503">
            <v>379.79274611398966</v>
          </cell>
          <cell r="G503">
            <v>271.48009680226426</v>
          </cell>
          <cell r="H503" t="e">
            <v>#VALUE!</v>
          </cell>
          <cell r="I503" t="e">
            <v>#VALUE!</v>
          </cell>
        </row>
        <row r="504">
          <cell r="A504">
            <v>40205</v>
          </cell>
          <cell r="B504">
            <v>29.64</v>
          </cell>
          <cell r="C504">
            <v>487.99594000000002</v>
          </cell>
          <cell r="D504" t="str">
            <v>#Calc</v>
          </cell>
          <cell r="E504" t="str">
            <v>#Calc</v>
          </cell>
          <cell r="F504">
            <v>383.93782383419693</v>
          </cell>
          <cell r="G504">
            <v>274.74823168765283</v>
          </cell>
          <cell r="H504" t="e">
            <v>#VALUE!</v>
          </cell>
          <cell r="I504" t="e">
            <v>#VALUE!</v>
          </cell>
        </row>
        <row r="505">
          <cell r="A505">
            <v>40204</v>
          </cell>
          <cell r="B505">
            <v>29.81</v>
          </cell>
          <cell r="C505">
            <v>493.32693</v>
          </cell>
          <cell r="D505" t="str">
            <v>#Calc</v>
          </cell>
          <cell r="E505" t="str">
            <v>#Calc</v>
          </cell>
          <cell r="F505">
            <v>386.13989637305701</v>
          </cell>
          <cell r="G505">
            <v>277.74965025610351</v>
          </cell>
          <cell r="H505" t="e">
            <v>#VALUE!</v>
          </cell>
          <cell r="I505" t="e">
            <v>#VALUE!</v>
          </cell>
        </row>
        <row r="506">
          <cell r="A506">
            <v>40203</v>
          </cell>
          <cell r="B506">
            <v>29.81</v>
          </cell>
          <cell r="C506">
            <v>492.97255999999999</v>
          </cell>
          <cell r="D506" t="str">
            <v>#Calc</v>
          </cell>
          <cell r="E506" t="str">
            <v>#Calc</v>
          </cell>
          <cell r="F506">
            <v>386.13989637305701</v>
          </cell>
          <cell r="G506">
            <v>277.55013521328749</v>
          </cell>
          <cell r="H506" t="e">
            <v>#VALUE!</v>
          </cell>
          <cell r="I506" t="e">
            <v>#VALUE!</v>
          </cell>
        </row>
        <row r="507">
          <cell r="A507">
            <v>40200</v>
          </cell>
          <cell r="B507">
            <v>29.59</v>
          </cell>
          <cell r="C507">
            <v>484.50510000000003</v>
          </cell>
          <cell r="D507" t="str">
            <v>#Calc</v>
          </cell>
          <cell r="E507" t="str">
            <v>#Calc</v>
          </cell>
          <cell r="F507">
            <v>383.29015544041454</v>
          </cell>
          <cell r="G507">
            <v>272.78284214546824</v>
          </cell>
          <cell r="H507" t="e">
            <v>#VALUE!</v>
          </cell>
          <cell r="I507" t="e">
            <v>#VALUE!</v>
          </cell>
        </row>
        <row r="508">
          <cell r="A508">
            <v>40199</v>
          </cell>
          <cell r="B508">
            <v>29.64</v>
          </cell>
          <cell r="C508">
            <v>487.52658000000002</v>
          </cell>
          <cell r="D508" t="str">
            <v>#Calc</v>
          </cell>
          <cell r="E508" t="str">
            <v>#Calc</v>
          </cell>
          <cell r="F508">
            <v>383.93782383419693</v>
          </cell>
          <cell r="G508">
            <v>274.48397573907891</v>
          </cell>
          <cell r="H508" t="e">
            <v>#VALUE!</v>
          </cell>
          <cell r="I508" t="e">
            <v>#VALUE!</v>
          </cell>
        </row>
        <row r="509">
          <cell r="A509">
            <v>40198</v>
          </cell>
          <cell r="B509">
            <v>29.95</v>
          </cell>
          <cell r="C509">
            <v>491.65589999999997</v>
          </cell>
          <cell r="D509" t="str">
            <v>#Calc</v>
          </cell>
          <cell r="E509" t="str">
            <v>#Calc</v>
          </cell>
          <cell r="F509">
            <v>387.95336787564764</v>
          </cell>
          <cell r="G509">
            <v>276.80883804853266</v>
          </cell>
          <cell r="H509" t="e">
            <v>#VALUE!</v>
          </cell>
          <cell r="I509" t="e">
            <v>#VALUE!</v>
          </cell>
        </row>
        <row r="510">
          <cell r="A510">
            <v>40197</v>
          </cell>
          <cell r="B510">
            <v>30.12</v>
          </cell>
          <cell r="C510">
            <v>489.61750000000001</v>
          </cell>
          <cell r="D510" t="str">
            <v>#Calc</v>
          </cell>
          <cell r="E510" t="str">
            <v>#Calc</v>
          </cell>
          <cell r="F510">
            <v>390.15544041450778</v>
          </cell>
          <cell r="G510">
            <v>275.66119162452327</v>
          </cell>
          <cell r="H510" t="e">
            <v>#VALUE!</v>
          </cell>
          <cell r="I510" t="e">
            <v>#VALUE!</v>
          </cell>
        </row>
        <row r="511">
          <cell r="A511">
            <v>40196</v>
          </cell>
          <cell r="B511">
            <v>29.45</v>
          </cell>
          <cell r="C511">
            <v>478.76947000000001</v>
          </cell>
          <cell r="D511" t="str">
            <v>#Calc</v>
          </cell>
          <cell r="E511" t="str">
            <v>#Calc</v>
          </cell>
          <cell r="F511">
            <v>381.47668393782385</v>
          </cell>
          <cell r="G511">
            <v>269.55360585281659</v>
          </cell>
          <cell r="H511" t="e">
            <v>#VALUE!</v>
          </cell>
          <cell r="I511" t="e">
            <v>#VALUE!</v>
          </cell>
        </row>
        <row r="512">
          <cell r="A512">
            <v>40193</v>
          </cell>
          <cell r="B512">
            <v>29.45</v>
          </cell>
          <cell r="C512">
            <v>478.76947000000001</v>
          </cell>
          <cell r="D512" t="str">
            <v>#Calc</v>
          </cell>
          <cell r="E512" t="str">
            <v>#Calc</v>
          </cell>
          <cell r="F512">
            <v>381.47668393782385</v>
          </cell>
          <cell r="G512">
            <v>269.55360585281659</v>
          </cell>
          <cell r="H512" t="e">
            <v>#VALUE!</v>
          </cell>
          <cell r="I512" t="e">
            <v>#VALUE!</v>
          </cell>
        </row>
        <row r="513">
          <cell r="A513">
            <v>40192</v>
          </cell>
          <cell r="B513">
            <v>29.05</v>
          </cell>
          <cell r="C513">
            <v>475.83434999999997</v>
          </cell>
          <cell r="D513" t="str">
            <v>#Calc</v>
          </cell>
          <cell r="E513" t="str">
            <v>#Calc</v>
          </cell>
          <cell r="F513">
            <v>376.29533678756479</v>
          </cell>
          <cell r="G513">
            <v>267.90109409259361</v>
          </cell>
          <cell r="H513" t="e">
            <v>#VALUE!</v>
          </cell>
          <cell r="I513" t="e">
            <v>#VALUE!</v>
          </cell>
        </row>
        <row r="514">
          <cell r="A514">
            <v>40191</v>
          </cell>
          <cell r="B514">
            <v>29.5</v>
          </cell>
          <cell r="C514">
            <v>473.88042999999999</v>
          </cell>
          <cell r="D514" t="str">
            <v>#Calc</v>
          </cell>
          <cell r="E514" t="str">
            <v>#Calc</v>
          </cell>
          <cell r="F514">
            <v>382.12435233160625</v>
          </cell>
          <cell r="G514">
            <v>266.80101103686343</v>
          </cell>
          <cell r="H514" t="e">
            <v>#VALUE!</v>
          </cell>
          <cell r="I514" t="e">
            <v>#VALUE!</v>
          </cell>
        </row>
        <row r="515">
          <cell r="A515">
            <v>40190</v>
          </cell>
          <cell r="B515">
            <v>29.88</v>
          </cell>
          <cell r="C515">
            <v>479.9554</v>
          </cell>
          <cell r="D515" t="str">
            <v>#Calc</v>
          </cell>
          <cell r="E515" t="str">
            <v>#Calc</v>
          </cell>
          <cell r="F515">
            <v>387.04663212435236</v>
          </cell>
          <cell r="G515">
            <v>270.22130028159677</v>
          </cell>
          <cell r="H515" t="e">
            <v>#VALUE!</v>
          </cell>
          <cell r="I515" t="e">
            <v>#VALUE!</v>
          </cell>
        </row>
        <row r="516">
          <cell r="A516">
            <v>40189</v>
          </cell>
          <cell r="B516">
            <v>30.16</v>
          </cell>
          <cell r="C516">
            <v>484.32544000000001</v>
          </cell>
          <cell r="D516" t="str">
            <v>#Calc</v>
          </cell>
          <cell r="E516" t="str">
            <v>#Calc</v>
          </cell>
          <cell r="F516">
            <v>390.67357512953367</v>
          </cell>
          <cell r="G516">
            <v>272.68169116600518</v>
          </cell>
          <cell r="H516" t="e">
            <v>#VALUE!</v>
          </cell>
          <cell r="I516" t="e">
            <v>#VALUE!</v>
          </cell>
        </row>
        <row r="517">
          <cell r="A517">
            <v>40186</v>
          </cell>
          <cell r="B517">
            <v>30</v>
          </cell>
          <cell r="C517">
            <v>484.92590000000001</v>
          </cell>
          <cell r="D517" t="str">
            <v>#Calc</v>
          </cell>
          <cell r="E517" t="str">
            <v>#Calc</v>
          </cell>
          <cell r="F517">
            <v>388.60103626943004</v>
          </cell>
          <cell r="G517">
            <v>273.01975816549532</v>
          </cell>
          <cell r="H517" t="e">
            <v>#VALUE!</v>
          </cell>
          <cell r="I517" t="e">
            <v>#VALUE!</v>
          </cell>
        </row>
        <row r="518">
          <cell r="A518">
            <v>40185</v>
          </cell>
          <cell r="B518">
            <v>30.49</v>
          </cell>
          <cell r="C518">
            <v>484.07422000000003</v>
          </cell>
          <cell r="D518" t="str">
            <v>#Calc</v>
          </cell>
          <cell r="E518" t="str">
            <v>#Calc</v>
          </cell>
          <cell r="F518">
            <v>394.94818652849739</v>
          </cell>
          <cell r="G518">
            <v>272.54025095081698</v>
          </cell>
          <cell r="H518" t="e">
            <v>#VALUE!</v>
          </cell>
          <cell r="I518" t="e">
            <v>#VALUE!</v>
          </cell>
        </row>
        <row r="519">
          <cell r="A519">
            <v>40184</v>
          </cell>
          <cell r="B519">
            <v>31.1</v>
          </cell>
          <cell r="C519">
            <v>489.39136000000002</v>
          </cell>
          <cell r="D519" t="str">
            <v>#Calc</v>
          </cell>
          <cell r="E519" t="str">
            <v>#Calc</v>
          </cell>
          <cell r="F519">
            <v>402.84974093264248</v>
          </cell>
          <cell r="G519">
            <v>275.5338717842929</v>
          </cell>
          <cell r="H519" t="e">
            <v>#VALUE!</v>
          </cell>
          <cell r="I519" t="e">
            <v>#VALUE!</v>
          </cell>
        </row>
        <row r="520">
          <cell r="A520">
            <v>40183</v>
          </cell>
          <cell r="B520">
            <v>30.74</v>
          </cell>
          <cell r="C520">
            <v>486.58636000000001</v>
          </cell>
          <cell r="D520" t="str">
            <v>#Calc</v>
          </cell>
          <cell r="E520" t="str">
            <v>#Calc</v>
          </cell>
          <cell r="F520">
            <v>398.18652849740931</v>
          </cell>
          <cell r="G520">
            <v>273.95461932189772</v>
          </cell>
          <cell r="H520" t="e">
            <v>#VALUE!</v>
          </cell>
          <cell r="I520" t="e">
            <v>#VALUE!</v>
          </cell>
        </row>
        <row r="521">
          <cell r="A521">
            <v>40182</v>
          </cell>
          <cell r="B521">
            <v>30.19</v>
          </cell>
          <cell r="C521">
            <v>478.23020000000002</v>
          </cell>
          <cell r="D521" t="str">
            <v>#Calc</v>
          </cell>
          <cell r="E521" t="str">
            <v>#Calc</v>
          </cell>
          <cell r="F521">
            <v>391.06217616580312</v>
          </cell>
          <cell r="G521">
            <v>269.2499896405543</v>
          </cell>
          <cell r="H521" t="e">
            <v>#VALUE!</v>
          </cell>
          <cell r="I521" t="e">
            <v>#VALUE!</v>
          </cell>
        </row>
        <row r="522">
          <cell r="A522">
            <v>40179</v>
          </cell>
          <cell r="B522">
            <v>29.27</v>
          </cell>
          <cell r="C522">
            <v>469.32306</v>
          </cell>
          <cell r="D522" t="str">
            <v>#Calc</v>
          </cell>
          <cell r="E522" t="str">
            <v>#Calc</v>
          </cell>
          <cell r="F522">
            <v>379.14507772020727</v>
          </cell>
          <cell r="G522">
            <v>264.23515086055465</v>
          </cell>
          <cell r="H522" t="e">
            <v>#VALUE!</v>
          </cell>
          <cell r="I522" t="e">
            <v>#VALUE!</v>
          </cell>
        </row>
        <row r="523">
          <cell r="A523">
            <v>40178</v>
          </cell>
          <cell r="B523">
            <v>29.27</v>
          </cell>
          <cell r="C523">
            <v>469.32306</v>
          </cell>
          <cell r="D523" t="str">
            <v>#Calc</v>
          </cell>
          <cell r="E523" t="str">
            <v>#Calc</v>
          </cell>
          <cell r="F523">
            <v>379.14507772020727</v>
          </cell>
          <cell r="G523">
            <v>264.23515086055465</v>
          </cell>
          <cell r="H523" t="e">
            <v>#VALUE!</v>
          </cell>
          <cell r="I523" t="e">
            <v>#VALUE!</v>
          </cell>
        </row>
        <row r="524">
          <cell r="A524">
            <v>40177</v>
          </cell>
          <cell r="B524">
            <v>29.43</v>
          </cell>
          <cell r="C524">
            <v>469.25885</v>
          </cell>
          <cell r="D524" t="str">
            <v>#Calc</v>
          </cell>
          <cell r="E524" t="str">
            <v>#Calc</v>
          </cell>
          <cell r="F524">
            <v>381.2176165803109</v>
          </cell>
          <cell r="G524">
            <v>264.19899977299303</v>
          </cell>
          <cell r="H524" t="e">
            <v>#VALUE!</v>
          </cell>
          <cell r="I524" t="e">
            <v>#VALUE!</v>
          </cell>
        </row>
        <row r="525">
          <cell r="A525">
            <v>40176</v>
          </cell>
          <cell r="B525">
            <v>29.53</v>
          </cell>
          <cell r="C525">
            <v>466.87099999999998</v>
          </cell>
          <cell r="D525" t="str">
            <v>#Calc</v>
          </cell>
          <cell r="E525" t="str">
            <v>#Calc</v>
          </cell>
          <cell r="F525">
            <v>382.5129533678757</v>
          </cell>
          <cell r="G525">
            <v>262.85460833187699</v>
          </cell>
          <cell r="H525" t="e">
            <v>#VALUE!</v>
          </cell>
          <cell r="I525" t="e">
            <v>#VALUE!</v>
          </cell>
        </row>
        <row r="526">
          <cell r="A526">
            <v>40175</v>
          </cell>
          <cell r="B526">
            <v>29.57</v>
          </cell>
          <cell r="C526">
            <v>467.08526999999998</v>
          </cell>
          <cell r="D526" t="str">
            <v>#Calc</v>
          </cell>
          <cell r="E526" t="str">
            <v>#Calc</v>
          </cell>
          <cell r="F526">
            <v>383.03108808290159</v>
          </cell>
          <cell r="G526">
            <v>262.97524520357661</v>
          </cell>
          <cell r="H526" t="e">
            <v>#VALUE!</v>
          </cell>
          <cell r="I526" t="e">
            <v>#VALUE!</v>
          </cell>
        </row>
        <row r="527">
          <cell r="A527">
            <v>40172</v>
          </cell>
          <cell r="B527">
            <v>29.59</v>
          </cell>
          <cell r="C527">
            <v>466.78372000000002</v>
          </cell>
          <cell r="D527" t="str">
            <v>#Calc</v>
          </cell>
          <cell r="E527" t="str">
            <v>#Calc</v>
          </cell>
          <cell r="F527">
            <v>383.29015544041454</v>
          </cell>
          <cell r="G527">
            <v>262.80546852620216</v>
          </cell>
          <cell r="H527" t="e">
            <v>#VALUE!</v>
          </cell>
          <cell r="I527" t="e">
            <v>#VALUE!</v>
          </cell>
        </row>
        <row r="528">
          <cell r="A528">
            <v>40171</v>
          </cell>
          <cell r="B528">
            <v>29.59</v>
          </cell>
          <cell r="C528">
            <v>466.78372000000002</v>
          </cell>
          <cell r="D528" t="str">
            <v>#Calc</v>
          </cell>
          <cell r="E528" t="str">
            <v>#Calc</v>
          </cell>
          <cell r="F528">
            <v>383.29015544041454</v>
          </cell>
          <cell r="G528">
            <v>262.80546852620216</v>
          </cell>
          <cell r="H528" t="e">
            <v>#VALUE!</v>
          </cell>
          <cell r="I528" t="e">
            <v>#VALUE!</v>
          </cell>
        </row>
        <row r="529">
          <cell r="A529">
            <v>40170</v>
          </cell>
          <cell r="B529">
            <v>29.5</v>
          </cell>
          <cell r="C529">
            <v>463.18599999999998</v>
          </cell>
          <cell r="D529" t="str">
            <v>#Calc</v>
          </cell>
          <cell r="E529" t="str">
            <v>#Calc</v>
          </cell>
          <cell r="F529">
            <v>382.12435233160625</v>
          </cell>
          <cell r="G529">
            <v>260.7799041165735</v>
          </cell>
          <cell r="H529" t="e">
            <v>#VALUE!</v>
          </cell>
          <cell r="I529" t="e">
            <v>#VALUE!</v>
          </cell>
        </row>
        <row r="530">
          <cell r="A530">
            <v>40169</v>
          </cell>
          <cell r="B530">
            <v>29.44</v>
          </cell>
          <cell r="C530">
            <v>456.43691999999999</v>
          </cell>
          <cell r="D530" t="str">
            <v>#Calc</v>
          </cell>
          <cell r="E530" t="str">
            <v>#Calc</v>
          </cell>
          <cell r="F530">
            <v>381.3471502590674</v>
          </cell>
          <cell r="G530">
            <v>256.98008193871169</v>
          </cell>
          <cell r="H530" t="e">
            <v>#VALUE!</v>
          </cell>
          <cell r="I530" t="e">
            <v>#VALUE!</v>
          </cell>
        </row>
        <row r="531">
          <cell r="A531">
            <v>40168</v>
          </cell>
          <cell r="B531">
            <v>28.31</v>
          </cell>
          <cell r="C531">
            <v>450.93290000000002</v>
          </cell>
          <cell r="D531" t="str">
            <v>#Calc</v>
          </cell>
          <cell r="E531" t="str">
            <v>#Calc</v>
          </cell>
          <cell r="F531">
            <v>366.70984455958552</v>
          </cell>
          <cell r="G531">
            <v>253.88124516934542</v>
          </cell>
          <cell r="H531" t="e">
            <v>#VALUE!</v>
          </cell>
          <cell r="I531" t="e">
            <v>#VALUE!</v>
          </cell>
        </row>
        <row r="532">
          <cell r="A532">
            <v>40165</v>
          </cell>
          <cell r="B532">
            <v>27.6</v>
          </cell>
          <cell r="C532">
            <v>442.36970000000002</v>
          </cell>
          <cell r="D532" t="str">
            <v>#Calc</v>
          </cell>
          <cell r="E532" t="str">
            <v>#Calc</v>
          </cell>
          <cell r="F532">
            <v>357.5129533678757</v>
          </cell>
          <cell r="G532">
            <v>249.06004920286318</v>
          </cell>
          <cell r="H532" t="e">
            <v>#VALUE!</v>
          </cell>
          <cell r="I532" t="e">
            <v>#VALUE!</v>
          </cell>
        </row>
        <row r="533">
          <cell r="A533">
            <v>40164</v>
          </cell>
          <cell r="B533">
            <v>27.54</v>
          </cell>
          <cell r="C533">
            <v>440.60086000000001</v>
          </cell>
          <cell r="D533" t="str">
            <v>#Calc</v>
          </cell>
          <cell r="E533" t="str">
            <v>#Calc</v>
          </cell>
          <cell r="F533">
            <v>356.73575129533674</v>
          </cell>
          <cell r="G533">
            <v>248.06416865898328</v>
          </cell>
          <cell r="H533" t="e">
            <v>#VALUE!</v>
          </cell>
          <cell r="I533" t="e">
            <v>#VALUE!</v>
          </cell>
        </row>
        <row r="534">
          <cell r="A534">
            <v>40163</v>
          </cell>
          <cell r="B534">
            <v>27.54</v>
          </cell>
          <cell r="C534">
            <v>441.9522</v>
          </cell>
          <cell r="D534" t="str">
            <v>#Calc</v>
          </cell>
          <cell r="E534" t="str">
            <v>#Calc</v>
          </cell>
          <cell r="F534">
            <v>356.73575129533674</v>
          </cell>
          <cell r="G534">
            <v>248.82499112690951</v>
          </cell>
          <cell r="H534" t="e">
            <v>#VALUE!</v>
          </cell>
          <cell r="I534" t="e">
            <v>#VALUE!</v>
          </cell>
        </row>
        <row r="535">
          <cell r="A535">
            <v>40162</v>
          </cell>
          <cell r="B535">
            <v>27.32</v>
          </cell>
          <cell r="C535">
            <v>435.05997000000002</v>
          </cell>
          <cell r="D535" t="str">
            <v>#Calc</v>
          </cell>
          <cell r="E535" t="str">
            <v>#Calc</v>
          </cell>
          <cell r="F535">
            <v>353.88601036269432</v>
          </cell>
          <cell r="G535">
            <v>244.9445735871968</v>
          </cell>
          <cell r="H535" t="e">
            <v>#VALUE!</v>
          </cell>
          <cell r="I535" t="e">
            <v>#VALUE!</v>
          </cell>
        </row>
        <row r="536">
          <cell r="A536">
            <v>40161</v>
          </cell>
          <cell r="B536">
            <v>27.13</v>
          </cell>
          <cell r="C536">
            <v>432.34370000000001</v>
          </cell>
          <cell r="D536" t="str">
            <v>#Calc</v>
          </cell>
          <cell r="E536" t="str">
            <v>#Calc</v>
          </cell>
          <cell r="F536">
            <v>351.42487046632124</v>
          </cell>
          <cell r="G536">
            <v>243.41527729984199</v>
          </cell>
          <cell r="H536" t="e">
            <v>#VALUE!</v>
          </cell>
          <cell r="I536" t="e">
            <v>#VALUE!</v>
          </cell>
        </row>
        <row r="537">
          <cell r="A537">
            <v>40158</v>
          </cell>
          <cell r="B537">
            <v>26.16</v>
          </cell>
          <cell r="C537">
            <v>423.62560000000002</v>
          </cell>
          <cell r="D537" t="str">
            <v>#Calc</v>
          </cell>
          <cell r="E537" t="str">
            <v>#Calc</v>
          </cell>
          <cell r="F537">
            <v>338.86010362694299</v>
          </cell>
          <cell r="G537">
            <v>238.50687056458079</v>
          </cell>
          <cell r="H537" t="e">
            <v>#VALUE!</v>
          </cell>
          <cell r="I537" t="e">
            <v>#VALUE!</v>
          </cell>
        </row>
        <row r="538">
          <cell r="A538">
            <v>40157</v>
          </cell>
          <cell r="B538">
            <v>26.06</v>
          </cell>
          <cell r="C538">
            <v>422.57654000000002</v>
          </cell>
          <cell r="D538" t="str">
            <v>#Calc</v>
          </cell>
          <cell r="E538" t="str">
            <v>#Calc</v>
          </cell>
          <cell r="F538">
            <v>337.56476683937825</v>
          </cell>
          <cell r="G538">
            <v>237.91623577377857</v>
          </cell>
          <cell r="H538" t="e">
            <v>#VALUE!</v>
          </cell>
          <cell r="I538" t="e">
            <v>#VALUE!</v>
          </cell>
        </row>
        <row r="539">
          <cell r="A539">
            <v>40156</v>
          </cell>
          <cell r="B539">
            <v>25.6</v>
          </cell>
          <cell r="C539">
            <v>415.79399999999998</v>
          </cell>
          <cell r="D539" t="str">
            <v>#Calc</v>
          </cell>
          <cell r="E539" t="str">
            <v>#Calc</v>
          </cell>
          <cell r="F539">
            <v>331.60621761658035</v>
          </cell>
          <cell r="G539">
            <v>234.09757516903912</v>
          </cell>
          <cell r="H539" t="e">
            <v>#VALUE!</v>
          </cell>
          <cell r="I539" t="e">
            <v>#VALUE!</v>
          </cell>
        </row>
        <row r="540">
          <cell r="A540">
            <v>40155</v>
          </cell>
          <cell r="B540">
            <v>25.25</v>
          </cell>
          <cell r="C540">
            <v>414.57256999999998</v>
          </cell>
          <cell r="D540" t="str">
            <v>#Calc</v>
          </cell>
          <cell r="E540" t="str">
            <v>#Calc</v>
          </cell>
          <cell r="F540">
            <v>327.07253886010363</v>
          </cell>
          <cell r="G540">
            <v>233.40989376613598</v>
          </cell>
          <cell r="H540" t="e">
            <v>#VALUE!</v>
          </cell>
          <cell r="I540" t="e">
            <v>#VALUE!</v>
          </cell>
        </row>
        <row r="541">
          <cell r="A541">
            <v>40154</v>
          </cell>
          <cell r="B541">
            <v>25.28</v>
          </cell>
          <cell r="C541">
            <v>413.8621</v>
          </cell>
          <cell r="D541" t="str">
            <v>#Calc</v>
          </cell>
          <cell r="E541" t="str">
            <v>#Calc</v>
          </cell>
          <cell r="F541">
            <v>327.46113989637308</v>
          </cell>
          <cell r="G541">
            <v>233.00988966739874</v>
          </cell>
          <cell r="H541" t="e">
            <v>#VALUE!</v>
          </cell>
          <cell r="I541" t="e">
            <v>#VALUE!</v>
          </cell>
        </row>
        <row r="542">
          <cell r="A542">
            <v>40151</v>
          </cell>
          <cell r="B542">
            <v>25.03</v>
          </cell>
          <cell r="C542">
            <v>409.08197000000001</v>
          </cell>
          <cell r="D542" t="str">
            <v>#Calc</v>
          </cell>
          <cell r="E542" t="str">
            <v>#Calc</v>
          </cell>
          <cell r="F542">
            <v>324.22279792746116</v>
          </cell>
          <cell r="G542">
            <v>230.31861263600152</v>
          </cell>
          <cell r="H542" t="e">
            <v>#VALUE!</v>
          </cell>
          <cell r="I542" t="e">
            <v>#VALUE!</v>
          </cell>
        </row>
        <row r="543">
          <cell r="A543">
            <v>40150</v>
          </cell>
          <cell r="B543">
            <v>25.27</v>
          </cell>
          <cell r="C543">
            <v>412.63560000000001</v>
          </cell>
          <cell r="D543" t="str">
            <v>#Calc</v>
          </cell>
          <cell r="E543" t="str">
            <v>#Calc</v>
          </cell>
          <cell r="F543">
            <v>327.33160621761658</v>
          </cell>
          <cell r="G543">
            <v>232.31935378678278</v>
          </cell>
          <cell r="H543" t="e">
            <v>#VALUE!</v>
          </cell>
          <cell r="I543" t="e">
            <v>#VALUE!</v>
          </cell>
        </row>
        <row r="544">
          <cell r="A544">
            <v>40149</v>
          </cell>
          <cell r="B544">
            <v>25.56</v>
          </cell>
          <cell r="C544">
            <v>415.33936</v>
          </cell>
          <cell r="D544" t="str">
            <v>#Calc</v>
          </cell>
          <cell r="E544" t="str">
            <v>#Calc</v>
          </cell>
          <cell r="F544">
            <v>331.0880829015544</v>
          </cell>
          <cell r="G544">
            <v>233.84160677705933</v>
          </cell>
          <cell r="H544" t="e">
            <v>#VALUE!</v>
          </cell>
          <cell r="I544" t="e">
            <v>#VALUE!</v>
          </cell>
        </row>
        <row r="545">
          <cell r="A545">
            <v>40148</v>
          </cell>
          <cell r="B545">
            <v>25.6</v>
          </cell>
          <cell r="C545">
            <v>419.23343</v>
          </cell>
          <cell r="D545" t="str">
            <v>#Calc</v>
          </cell>
          <cell r="E545" t="str">
            <v>#Calc</v>
          </cell>
          <cell r="F545">
            <v>331.60621761658035</v>
          </cell>
          <cell r="G545">
            <v>236.03402019461345</v>
          </cell>
          <cell r="H545" t="e">
            <v>#VALUE!</v>
          </cell>
          <cell r="I545" t="e">
            <v>#VALUE!</v>
          </cell>
        </row>
        <row r="546">
          <cell r="A546">
            <v>40147</v>
          </cell>
          <cell r="B546">
            <v>25.65</v>
          </cell>
          <cell r="C546">
            <v>418.07306</v>
          </cell>
          <cell r="D546" t="str">
            <v>#Calc</v>
          </cell>
          <cell r="E546" t="str">
            <v>#Calc</v>
          </cell>
          <cell r="F546">
            <v>332.25388601036269</v>
          </cell>
          <cell r="G546">
            <v>235.38071638720183</v>
          </cell>
          <cell r="H546" t="e">
            <v>#VALUE!</v>
          </cell>
          <cell r="I546" t="e">
            <v>#VALUE!</v>
          </cell>
        </row>
        <row r="547">
          <cell r="A547">
            <v>40144</v>
          </cell>
          <cell r="B547">
            <v>25.48</v>
          </cell>
          <cell r="C547">
            <v>418.18115</v>
          </cell>
          <cell r="D547" t="str">
            <v>#Calc</v>
          </cell>
          <cell r="E547" t="str">
            <v>#Calc</v>
          </cell>
          <cell r="F547">
            <v>330.05181347150261</v>
          </cell>
          <cell r="G547">
            <v>235.44157250080625</v>
          </cell>
          <cell r="H547" t="e">
            <v>#VALUE!</v>
          </cell>
          <cell r="I547" t="e">
            <v>#VALUE!</v>
          </cell>
        </row>
        <row r="548">
          <cell r="A548">
            <v>40143</v>
          </cell>
          <cell r="B548">
            <v>25.53</v>
          </cell>
          <cell r="C548">
            <v>420.85969999999998</v>
          </cell>
          <cell r="D548" t="str">
            <v>#Calc</v>
          </cell>
          <cell r="E548" t="str">
            <v>#Calc</v>
          </cell>
          <cell r="F548">
            <v>330.69948186528501</v>
          </cell>
          <cell r="G548">
            <v>236.94963192438863</v>
          </cell>
          <cell r="H548" t="e">
            <v>#VALUE!</v>
          </cell>
          <cell r="I548" t="e">
            <v>#VALUE!</v>
          </cell>
        </row>
        <row r="549">
          <cell r="A549">
            <v>40142</v>
          </cell>
          <cell r="B549">
            <v>25.53</v>
          </cell>
          <cell r="C549">
            <v>420.85969999999998</v>
          </cell>
          <cell r="D549" t="str">
            <v>#Calc</v>
          </cell>
          <cell r="E549" t="str">
            <v>#Calc</v>
          </cell>
          <cell r="F549">
            <v>330.69948186528501</v>
          </cell>
          <cell r="G549">
            <v>236.94963192438863</v>
          </cell>
          <cell r="H549" t="e">
            <v>#VALUE!</v>
          </cell>
          <cell r="I549" t="e">
            <v>#VALUE!</v>
          </cell>
        </row>
        <row r="550">
          <cell r="A550">
            <v>40141</v>
          </cell>
          <cell r="B550">
            <v>25.01</v>
          </cell>
          <cell r="C550">
            <v>411.94234999999998</v>
          </cell>
          <cell r="D550" t="str">
            <v>#Calc</v>
          </cell>
          <cell r="E550" t="str">
            <v>#Calc</v>
          </cell>
          <cell r="F550">
            <v>323.96373056994821</v>
          </cell>
          <cell r="G550">
            <v>231.92904477802858</v>
          </cell>
          <cell r="H550" t="e">
            <v>#VALUE!</v>
          </cell>
          <cell r="I550" t="e">
            <v>#VALUE!</v>
          </cell>
        </row>
        <row r="551">
          <cell r="A551">
            <v>40140</v>
          </cell>
          <cell r="B551">
            <v>24.48</v>
          </cell>
          <cell r="C551">
            <v>408.80408</v>
          </cell>
          <cell r="D551" t="str">
            <v>#Calc</v>
          </cell>
          <cell r="E551" t="str">
            <v>#Calc</v>
          </cell>
          <cell r="F551">
            <v>317.09844559585491</v>
          </cell>
          <cell r="G551">
            <v>230.16215685462004</v>
          </cell>
          <cell r="H551" t="e">
            <v>#VALUE!</v>
          </cell>
          <cell r="I551" t="e">
            <v>#VALUE!</v>
          </cell>
        </row>
        <row r="552">
          <cell r="A552">
            <v>40137</v>
          </cell>
          <cell r="B552">
            <v>24.33</v>
          </cell>
          <cell r="C552">
            <v>405.25177000000002</v>
          </cell>
          <cell r="D552" t="str">
            <v>#Calc</v>
          </cell>
          <cell r="E552" t="str">
            <v>#Calc</v>
          </cell>
          <cell r="F552">
            <v>315.15544041450778</v>
          </cell>
          <cell r="G552">
            <v>228.16215888146814</v>
          </cell>
          <cell r="H552" t="e">
            <v>#VALUE!</v>
          </cell>
          <cell r="I552" t="e">
            <v>#VALUE!</v>
          </cell>
        </row>
        <row r="553">
          <cell r="A553">
            <v>40136</v>
          </cell>
          <cell r="B553">
            <v>24.45</v>
          </cell>
          <cell r="C553">
            <v>407.86786000000001</v>
          </cell>
          <cell r="D553" t="str">
            <v>#Calc</v>
          </cell>
          <cell r="E553" t="str">
            <v>#Calc</v>
          </cell>
          <cell r="F553">
            <v>316.70984455958552</v>
          </cell>
          <cell r="G553">
            <v>229.63505249086117</v>
          </cell>
          <cell r="H553" t="e">
            <v>#VALUE!</v>
          </cell>
          <cell r="I553" t="e">
            <v>#VALUE!</v>
          </cell>
        </row>
        <row r="554">
          <cell r="A554">
            <v>40135</v>
          </cell>
          <cell r="B554">
            <v>24.9</v>
          </cell>
          <cell r="C554">
            <v>410.1705</v>
          </cell>
          <cell r="D554" t="str">
            <v>#Calc</v>
          </cell>
          <cell r="E554" t="str">
            <v>#Calc</v>
          </cell>
          <cell r="F554">
            <v>322.53886010362692</v>
          </cell>
          <cell r="G554">
            <v>230.93146956394844</v>
          </cell>
          <cell r="H554" t="e">
            <v>#VALUE!</v>
          </cell>
          <cell r="I554" t="e">
            <v>#VALUE!</v>
          </cell>
        </row>
        <row r="555">
          <cell r="A555">
            <v>40134</v>
          </cell>
          <cell r="B555">
            <v>24.58</v>
          </cell>
          <cell r="C555">
            <v>406.55077999999997</v>
          </cell>
          <cell r="D555" t="str">
            <v>#Calc</v>
          </cell>
          <cell r="E555" t="str">
            <v>#Calc</v>
          </cell>
          <cell r="F555">
            <v>318.39378238341965</v>
          </cell>
          <cell r="G555">
            <v>228.89351886049698</v>
          </cell>
          <cell r="H555" t="e">
            <v>#VALUE!</v>
          </cell>
          <cell r="I555" t="e">
            <v>#VALUE!</v>
          </cell>
        </row>
        <row r="556">
          <cell r="A556">
            <v>40133</v>
          </cell>
          <cell r="B556">
            <v>24.06</v>
          </cell>
          <cell r="C556">
            <v>404.29178000000002</v>
          </cell>
          <cell r="D556" t="str">
            <v>#Calc</v>
          </cell>
          <cell r="E556" t="str">
            <v>#Calc</v>
          </cell>
          <cell r="F556">
            <v>311.65803108808291</v>
          </cell>
          <cell r="G556">
            <v>227.62167169024718</v>
          </cell>
          <cell r="H556" t="e">
            <v>#VALUE!</v>
          </cell>
          <cell r="I556" t="e">
            <v>#VALUE!</v>
          </cell>
        </row>
        <row r="557">
          <cell r="A557">
            <v>40130</v>
          </cell>
          <cell r="B557">
            <v>23.93</v>
          </cell>
          <cell r="C557">
            <v>400.02274</v>
          </cell>
          <cell r="D557" t="str">
            <v>#Calc</v>
          </cell>
          <cell r="E557" t="str">
            <v>#Calc</v>
          </cell>
          <cell r="F557">
            <v>309.97409326424872</v>
          </cell>
          <cell r="G557">
            <v>225.21814515475208</v>
          </cell>
          <cell r="H557" t="e">
            <v>#VALUE!</v>
          </cell>
          <cell r="I557" t="e">
            <v>#VALUE!</v>
          </cell>
        </row>
        <row r="558">
          <cell r="A558">
            <v>40129</v>
          </cell>
          <cell r="B558">
            <v>23.64</v>
          </cell>
          <cell r="C558">
            <v>397.44742000000002</v>
          </cell>
          <cell r="D558" t="str">
            <v>#Calc</v>
          </cell>
          <cell r="E558" t="str">
            <v>#Calc</v>
          </cell>
          <cell r="F558">
            <v>306.2176165803109</v>
          </cell>
          <cell r="G558">
            <v>223.76820559986598</v>
          </cell>
          <cell r="H558" t="e">
            <v>#VALUE!</v>
          </cell>
          <cell r="I558" t="e">
            <v>#VALUE!</v>
          </cell>
        </row>
        <row r="559">
          <cell r="A559">
            <v>40128</v>
          </cell>
          <cell r="B559">
            <v>24</v>
          </cell>
          <cell r="C559">
            <v>402.40665000000001</v>
          </cell>
          <cell r="D559" t="str">
            <v>#Calc</v>
          </cell>
          <cell r="E559" t="str">
            <v>#Calc</v>
          </cell>
          <cell r="F559">
            <v>310.88082901554401</v>
          </cell>
          <cell r="G559">
            <v>226.56031832324715</v>
          </cell>
          <cell r="H559" t="e">
            <v>#VALUE!</v>
          </cell>
          <cell r="I559" t="e">
            <v>#VALUE!</v>
          </cell>
        </row>
        <row r="560">
          <cell r="A560">
            <v>40127</v>
          </cell>
          <cell r="B560">
            <v>24.64</v>
          </cell>
          <cell r="C560">
            <v>403.36709999999999</v>
          </cell>
          <cell r="D560" t="str">
            <v>#Calc</v>
          </cell>
          <cell r="E560" t="str">
            <v>#Calc</v>
          </cell>
          <cell r="F560">
            <v>319.17098445595855</v>
          </cell>
          <cell r="G560">
            <v>227.10106450061164</v>
          </cell>
          <cell r="H560" t="e">
            <v>#VALUE!</v>
          </cell>
          <cell r="I560" t="e">
            <v>#VALUE!</v>
          </cell>
        </row>
        <row r="561">
          <cell r="A561">
            <v>40126</v>
          </cell>
          <cell r="B561">
            <v>25.73</v>
          </cell>
          <cell r="C561">
            <v>407.71262000000002</v>
          </cell>
          <cell r="D561" t="str">
            <v>#Calc</v>
          </cell>
          <cell r="E561" t="str">
            <v>#Calc</v>
          </cell>
          <cell r="F561">
            <v>333.29015544041454</v>
          </cell>
          <cell r="G561">
            <v>229.54765029754131</v>
          </cell>
          <cell r="H561" t="e">
            <v>#VALUE!</v>
          </cell>
          <cell r="I561" t="e">
            <v>#VALUE!</v>
          </cell>
        </row>
        <row r="562">
          <cell r="A562">
            <v>40123</v>
          </cell>
          <cell r="B562">
            <v>25.08</v>
          </cell>
          <cell r="C562">
            <v>401.77032000000003</v>
          </cell>
          <cell r="D562" t="str">
            <v>#Calc</v>
          </cell>
          <cell r="E562" t="str">
            <v>#Calc</v>
          </cell>
          <cell r="F562">
            <v>324.8704663212435</v>
          </cell>
          <cell r="G562">
            <v>226.20205603469245</v>
          </cell>
          <cell r="H562" t="e">
            <v>#VALUE!</v>
          </cell>
          <cell r="I562" t="e">
            <v>#VALUE!</v>
          </cell>
        </row>
        <row r="563">
          <cell r="A563">
            <v>40122</v>
          </cell>
          <cell r="B563">
            <v>25.05</v>
          </cell>
          <cell r="C563">
            <v>399.17038000000002</v>
          </cell>
          <cell r="D563" t="str">
            <v>#Calc</v>
          </cell>
          <cell r="E563" t="str">
            <v>#Calc</v>
          </cell>
          <cell r="F563">
            <v>324.48186528497411</v>
          </cell>
          <cell r="G563">
            <v>224.738255090992</v>
          </cell>
          <cell r="H563" t="e">
            <v>#VALUE!</v>
          </cell>
          <cell r="I563" t="e">
            <v>#VALUE!</v>
          </cell>
        </row>
        <row r="564">
          <cell r="A564">
            <v>40121</v>
          </cell>
          <cell r="B564">
            <v>24.65</v>
          </cell>
          <cell r="C564">
            <v>392.12700000000001</v>
          </cell>
          <cell r="D564" t="str">
            <v>#Calc</v>
          </cell>
          <cell r="E564" t="str">
            <v>#Calc</v>
          </cell>
          <cell r="F564">
            <v>319.30051813471499</v>
          </cell>
          <cell r="G564">
            <v>220.77273808258369</v>
          </cell>
          <cell r="H564" t="e">
            <v>#VALUE!</v>
          </cell>
          <cell r="I564" t="e">
            <v>#VALUE!</v>
          </cell>
        </row>
        <row r="565">
          <cell r="A565">
            <v>40120</v>
          </cell>
          <cell r="B565">
            <v>24.64</v>
          </cell>
          <cell r="C565">
            <v>394.21210000000002</v>
          </cell>
          <cell r="D565" t="str">
            <v>#Calc</v>
          </cell>
          <cell r="E565" t="str">
            <v>#Calc</v>
          </cell>
          <cell r="F565">
            <v>319.17098445595855</v>
          </cell>
          <cell r="G565">
            <v>221.9466772302986</v>
          </cell>
          <cell r="H565" t="e">
            <v>#VALUE!</v>
          </cell>
          <cell r="I565" t="e">
            <v>#VALUE!</v>
          </cell>
        </row>
        <row r="566">
          <cell r="A566">
            <v>40119</v>
          </cell>
          <cell r="B566">
            <v>24.42</v>
          </cell>
          <cell r="C566">
            <v>394.21627999999998</v>
          </cell>
          <cell r="D566" t="str">
            <v>#Calc</v>
          </cell>
          <cell r="E566" t="str">
            <v>#Calc</v>
          </cell>
          <cell r="F566">
            <v>316.32124352331607</v>
          </cell>
          <cell r="G566">
            <v>221.94903062612488</v>
          </cell>
          <cell r="H566" t="e">
            <v>#VALUE!</v>
          </cell>
          <cell r="I566" t="e">
            <v>#VALUE!</v>
          </cell>
        </row>
        <row r="567">
          <cell r="A567">
            <v>40116</v>
          </cell>
          <cell r="B567">
            <v>24.01</v>
          </cell>
          <cell r="C567">
            <v>397.35764</v>
          </cell>
          <cell r="D567" t="str">
            <v>#Calc</v>
          </cell>
          <cell r="E567" t="str">
            <v>#Calc</v>
          </cell>
          <cell r="F567">
            <v>311.01036269430057</v>
          </cell>
          <cell r="G567">
            <v>223.71765826080221</v>
          </cell>
          <cell r="H567" t="e">
            <v>#VALUE!</v>
          </cell>
          <cell r="I567" t="e">
            <v>#VALUE!</v>
          </cell>
        </row>
        <row r="568">
          <cell r="A568">
            <v>40115</v>
          </cell>
          <cell r="B568">
            <v>25.26</v>
          </cell>
          <cell r="C568">
            <v>411.89800000000002</v>
          </cell>
          <cell r="D568" t="str">
            <v>#Calc</v>
          </cell>
          <cell r="E568" t="str">
            <v>#Calc</v>
          </cell>
          <cell r="F568">
            <v>327.20207253886014</v>
          </cell>
          <cell r="G568">
            <v>231.90407513570875</v>
          </cell>
          <cell r="H568" t="e">
            <v>#VALUE!</v>
          </cell>
          <cell r="I568" t="e">
            <v>#VALUE!</v>
          </cell>
        </row>
        <row r="569">
          <cell r="A569">
            <v>40114</v>
          </cell>
          <cell r="B569">
            <v>25.28</v>
          </cell>
          <cell r="C569">
            <v>399.04092000000003</v>
          </cell>
          <cell r="D569" t="str">
            <v>#Calc</v>
          </cell>
          <cell r="E569" t="str">
            <v>#Calc</v>
          </cell>
          <cell r="F569">
            <v>327.46113989637308</v>
          </cell>
          <cell r="G569">
            <v>224.66536738197891</v>
          </cell>
          <cell r="H569" t="e">
            <v>#VALUE!</v>
          </cell>
          <cell r="I569" t="e">
            <v>#VALUE!</v>
          </cell>
        </row>
        <row r="570">
          <cell r="A570">
            <v>40113</v>
          </cell>
          <cell r="B570">
            <v>26.23</v>
          </cell>
          <cell r="C570">
            <v>416.65280000000001</v>
          </cell>
          <cell r="D570" t="str">
            <v>#Calc</v>
          </cell>
          <cell r="E570" t="str">
            <v>#Calc</v>
          </cell>
          <cell r="F570">
            <v>339.76683937823833</v>
          </cell>
          <cell r="G570">
            <v>234.58109103880918</v>
          </cell>
          <cell r="H570" t="e">
            <v>#VALUE!</v>
          </cell>
          <cell r="I570" t="e">
            <v>#VALUE!</v>
          </cell>
        </row>
        <row r="571">
          <cell r="A571">
            <v>40112</v>
          </cell>
          <cell r="B571">
            <v>26.44</v>
          </cell>
          <cell r="C571">
            <v>414.88256999999999</v>
          </cell>
          <cell r="D571" t="str">
            <v>#Calc</v>
          </cell>
          <cell r="E571" t="str">
            <v>#Calc</v>
          </cell>
          <cell r="F571">
            <v>342.48704663212436</v>
          </cell>
          <cell r="G571">
            <v>233.58442790636502</v>
          </cell>
          <cell r="H571" t="e">
            <v>#VALUE!</v>
          </cell>
          <cell r="I571" t="e">
            <v>#VALUE!</v>
          </cell>
        </row>
        <row r="572">
          <cell r="A572">
            <v>40109</v>
          </cell>
          <cell r="B572">
            <v>26.67</v>
          </cell>
          <cell r="C572">
            <v>420.38605000000001</v>
          </cell>
          <cell r="D572" t="str">
            <v>#Calc</v>
          </cell>
          <cell r="E572" t="str">
            <v>#Calc</v>
          </cell>
          <cell r="F572">
            <v>345.46632124352334</v>
          </cell>
          <cell r="G572">
            <v>236.68296064851933</v>
          </cell>
          <cell r="H572" t="e">
            <v>#VALUE!</v>
          </cell>
          <cell r="I572" t="e">
            <v>#VALUE!</v>
          </cell>
        </row>
        <row r="573">
          <cell r="A573">
            <v>40108</v>
          </cell>
          <cell r="B573">
            <v>26.47</v>
          </cell>
          <cell r="C573">
            <v>419.02181999999999</v>
          </cell>
          <cell r="D573" t="str">
            <v>#Calc</v>
          </cell>
          <cell r="E573" t="str">
            <v>#Calc</v>
          </cell>
          <cell r="F573">
            <v>342.87564766839375</v>
          </cell>
          <cell r="G573">
            <v>235.91488093843967</v>
          </cell>
          <cell r="H573" t="e">
            <v>#VALUE!</v>
          </cell>
          <cell r="I573" t="e">
            <v>#VALUE!</v>
          </cell>
        </row>
        <row r="574">
          <cell r="A574">
            <v>40107</v>
          </cell>
          <cell r="B574">
            <v>26.71</v>
          </cell>
          <cell r="C574">
            <v>422.79874000000001</v>
          </cell>
          <cell r="D574" t="str">
            <v>#Calc</v>
          </cell>
          <cell r="E574" t="str">
            <v>#Calc</v>
          </cell>
          <cell r="F574">
            <v>345.98445595854923</v>
          </cell>
          <cell r="G574">
            <v>238.04133734138787</v>
          </cell>
          <cell r="H574" t="e">
            <v>#VALUE!</v>
          </cell>
          <cell r="I574" t="e">
            <v>#VALUE!</v>
          </cell>
        </row>
        <row r="575">
          <cell r="A575">
            <v>40106</v>
          </cell>
          <cell r="B575">
            <v>26.68</v>
          </cell>
          <cell r="C575">
            <v>420.04610000000002</v>
          </cell>
          <cell r="D575" t="str">
            <v>#Calc</v>
          </cell>
          <cell r="E575" t="str">
            <v>#Calc</v>
          </cell>
          <cell r="F575">
            <v>345.59585492227984</v>
          </cell>
          <cell r="G575">
            <v>236.49156425829071</v>
          </cell>
          <cell r="H575" t="e">
            <v>#VALUE!</v>
          </cell>
          <cell r="I575" t="e">
            <v>#VALUE!</v>
          </cell>
        </row>
        <row r="576">
          <cell r="A576">
            <v>40105</v>
          </cell>
          <cell r="B576">
            <v>26.72</v>
          </cell>
          <cell r="C576">
            <v>422.18756000000002</v>
          </cell>
          <cell r="D576" t="str">
            <v>#Calc</v>
          </cell>
          <cell r="E576" t="str">
            <v>#Calc</v>
          </cell>
          <cell r="F576">
            <v>346.11398963730568</v>
          </cell>
          <cell r="G576">
            <v>237.69723483872599</v>
          </cell>
          <cell r="H576" t="e">
            <v>#VALUE!</v>
          </cell>
          <cell r="I576" t="e">
            <v>#VALUE!</v>
          </cell>
        </row>
        <row r="577">
          <cell r="A577">
            <v>40102</v>
          </cell>
          <cell r="B577">
            <v>26.27</v>
          </cell>
          <cell r="C577">
            <v>418.41590000000002</v>
          </cell>
          <cell r="D577" t="str">
            <v>#Calc</v>
          </cell>
          <cell r="E577" t="str">
            <v>#Calc</v>
          </cell>
          <cell r="F577">
            <v>340.28497409326428</v>
          </cell>
          <cell r="G577">
            <v>235.57373988602808</v>
          </cell>
          <cell r="H577" t="e">
            <v>#VALUE!</v>
          </cell>
          <cell r="I577" t="e">
            <v>#VALUE!</v>
          </cell>
        </row>
        <row r="578">
          <cell r="A578">
            <v>40101</v>
          </cell>
          <cell r="B578">
            <v>25.94</v>
          </cell>
          <cell r="C578">
            <v>416.38173999999998</v>
          </cell>
          <cell r="D578" t="str">
            <v>#Calc</v>
          </cell>
          <cell r="E578" t="str">
            <v>#Calc</v>
          </cell>
          <cell r="F578">
            <v>336.01036269430057</v>
          </cell>
          <cell r="G578">
            <v>234.42848063864631</v>
          </cell>
          <cell r="H578" t="e">
            <v>#VALUE!</v>
          </cell>
          <cell r="I578" t="e">
            <v>#VALUE!</v>
          </cell>
        </row>
        <row r="579">
          <cell r="A579">
            <v>40100</v>
          </cell>
          <cell r="B579">
            <v>25.79</v>
          </cell>
          <cell r="C579">
            <v>416.9864</v>
          </cell>
          <cell r="D579" t="str">
            <v>#Calc</v>
          </cell>
          <cell r="E579" t="str">
            <v>#Calc</v>
          </cell>
          <cell r="F579">
            <v>334.06735751295338</v>
          </cell>
          <cell r="G579">
            <v>234.76891229422989</v>
          </cell>
          <cell r="H579" t="e">
            <v>#VALUE!</v>
          </cell>
          <cell r="I579" t="e">
            <v>#VALUE!</v>
          </cell>
        </row>
        <row r="580">
          <cell r="A580">
            <v>40099</v>
          </cell>
          <cell r="B580">
            <v>25.18</v>
          </cell>
          <cell r="C580">
            <v>410.83157</v>
          </cell>
          <cell r="D580" t="str">
            <v>#Calc</v>
          </cell>
          <cell r="E580" t="str">
            <v>#Calc</v>
          </cell>
          <cell r="F580">
            <v>326.16580310880829</v>
          </cell>
          <cell r="G580">
            <v>231.30366080292012</v>
          </cell>
          <cell r="H580" t="e">
            <v>#VALUE!</v>
          </cell>
          <cell r="I580" t="e">
            <v>#VALUE!</v>
          </cell>
        </row>
        <row r="581">
          <cell r="A581">
            <v>40098</v>
          </cell>
          <cell r="B581">
            <v>25.63</v>
          </cell>
          <cell r="C581">
            <v>409.38146999999998</v>
          </cell>
          <cell r="D581" t="str">
            <v>#Calc</v>
          </cell>
          <cell r="E581" t="str">
            <v>#Calc</v>
          </cell>
          <cell r="F581">
            <v>331.99481865284974</v>
          </cell>
          <cell r="G581">
            <v>230.487235135997</v>
          </cell>
          <cell r="H581" t="e">
            <v>#VALUE!</v>
          </cell>
          <cell r="I581" t="e">
            <v>#VALUE!</v>
          </cell>
        </row>
        <row r="582">
          <cell r="A582">
            <v>40095</v>
          </cell>
          <cell r="B582">
            <v>25.26</v>
          </cell>
          <cell r="C582">
            <v>404.89492999999999</v>
          </cell>
          <cell r="D582" t="str">
            <v>#Calc</v>
          </cell>
          <cell r="E582" t="str">
            <v>#Calc</v>
          </cell>
          <cell r="F582">
            <v>327.20207253886014</v>
          </cell>
          <cell r="G582">
            <v>227.9612531956638</v>
          </cell>
          <cell r="H582" t="e">
            <v>#VALUE!</v>
          </cell>
          <cell r="I582" t="e">
            <v>#VALUE!</v>
          </cell>
        </row>
        <row r="583">
          <cell r="A583">
            <v>40094</v>
          </cell>
          <cell r="B583">
            <v>24.95</v>
          </cell>
          <cell r="C583">
            <v>402.36052999999998</v>
          </cell>
          <cell r="D583" t="str">
            <v>#Calc</v>
          </cell>
          <cell r="E583" t="str">
            <v>#Calc</v>
          </cell>
          <cell r="F583">
            <v>323.18652849740931</v>
          </cell>
          <cell r="G583">
            <v>226.53435214728788</v>
          </cell>
          <cell r="H583" t="e">
            <v>#VALUE!</v>
          </cell>
          <cell r="I583" t="e">
            <v>#VALUE!</v>
          </cell>
        </row>
        <row r="584">
          <cell r="A584">
            <v>40093</v>
          </cell>
          <cell r="B584">
            <v>24.5</v>
          </cell>
          <cell r="C584">
            <v>396.56432999999998</v>
          </cell>
          <cell r="D584" t="str">
            <v>#Calc</v>
          </cell>
          <cell r="E584" t="str">
            <v>#Calc</v>
          </cell>
          <cell r="F584">
            <v>317.35751295336792</v>
          </cell>
          <cell r="G584">
            <v>223.27101413568892</v>
          </cell>
          <cell r="H584" t="e">
            <v>#VALUE!</v>
          </cell>
          <cell r="I584" t="e">
            <v>#VALUE!</v>
          </cell>
        </row>
        <row r="585">
          <cell r="A585">
            <v>40092</v>
          </cell>
          <cell r="B585">
            <v>24.4</v>
          </cell>
          <cell r="C585">
            <v>396.37060000000002</v>
          </cell>
          <cell r="D585" t="str">
            <v>#Calc</v>
          </cell>
          <cell r="E585" t="str">
            <v>#Calc</v>
          </cell>
          <cell r="F585">
            <v>316.06217616580312</v>
          </cell>
          <cell r="G585">
            <v>223.16194155831289</v>
          </cell>
          <cell r="H585" t="e">
            <v>#VALUE!</v>
          </cell>
          <cell r="I585" t="e">
            <v>#VALUE!</v>
          </cell>
        </row>
        <row r="586">
          <cell r="A586">
            <v>40091</v>
          </cell>
          <cell r="B586">
            <v>23.85</v>
          </cell>
          <cell r="C586">
            <v>390.75542999999999</v>
          </cell>
          <cell r="D586" t="str">
            <v>#Calc</v>
          </cell>
          <cell r="E586" t="str">
            <v>#Calc</v>
          </cell>
          <cell r="F586">
            <v>308.93782383419693</v>
          </cell>
          <cell r="G586">
            <v>220.00052585447412</v>
          </cell>
          <cell r="H586" t="e">
            <v>#VALUE!</v>
          </cell>
          <cell r="I586" t="e">
            <v>#VALUE!</v>
          </cell>
        </row>
        <row r="587">
          <cell r="A587">
            <v>40088</v>
          </cell>
          <cell r="B587">
            <v>23.25</v>
          </cell>
          <cell r="C587">
            <v>382.82794000000001</v>
          </cell>
          <cell r="D587" t="str">
            <v>#Calc</v>
          </cell>
          <cell r="E587" t="str">
            <v>#Calc</v>
          </cell>
          <cell r="F587">
            <v>301.16580310880829</v>
          </cell>
          <cell r="G587">
            <v>215.53724310826615</v>
          </cell>
          <cell r="H587" t="e">
            <v>#VALUE!</v>
          </cell>
          <cell r="I587" t="e">
            <v>#VALUE!</v>
          </cell>
        </row>
        <row r="588">
          <cell r="A588">
            <v>40087</v>
          </cell>
          <cell r="B588">
            <v>23.02</v>
          </cell>
          <cell r="C588">
            <v>383.70281999999997</v>
          </cell>
          <cell r="D588" t="str">
            <v>#Calc</v>
          </cell>
          <cell r="E588" t="str">
            <v>#Calc</v>
          </cell>
          <cell r="F588">
            <v>298.18652849740931</v>
          </cell>
          <cell r="G588">
            <v>216.02981223279386</v>
          </cell>
          <cell r="H588" t="e">
            <v>#VALUE!</v>
          </cell>
          <cell r="I588" t="e">
            <v>#VALUE!</v>
          </cell>
        </row>
        <row r="589">
          <cell r="A589">
            <v>40086</v>
          </cell>
          <cell r="B589">
            <v>23.63</v>
          </cell>
          <cell r="C589">
            <v>391.76317999999998</v>
          </cell>
          <cell r="D589" t="str">
            <v>#Calc</v>
          </cell>
          <cell r="E589" t="str">
            <v>#Calc</v>
          </cell>
          <cell r="F589">
            <v>306.0880829015544</v>
          </cell>
          <cell r="G589">
            <v>220.56790256355745</v>
          </cell>
          <cell r="H589" t="e">
            <v>#VALUE!</v>
          </cell>
          <cell r="I589" t="e">
            <v>#VALUE!</v>
          </cell>
        </row>
        <row r="590">
          <cell r="A590">
            <v>40085</v>
          </cell>
          <cell r="B590">
            <v>23.29</v>
          </cell>
          <cell r="C590">
            <v>389.65890000000002</v>
          </cell>
          <cell r="D590" t="str">
            <v>#Calc</v>
          </cell>
          <cell r="E590" t="str">
            <v>#Calc</v>
          </cell>
          <cell r="F590">
            <v>301.68393782383419</v>
          </cell>
          <cell r="G590">
            <v>219.38316481968258</v>
          </cell>
          <cell r="H590" t="e">
            <v>#VALUE!</v>
          </cell>
          <cell r="I590" t="e">
            <v>#VALUE!</v>
          </cell>
        </row>
        <row r="591">
          <cell r="A591">
            <v>40084</v>
          </cell>
          <cell r="B591">
            <v>23.16</v>
          </cell>
          <cell r="C591">
            <v>387.59485000000001</v>
          </cell>
          <cell r="D591" t="str">
            <v>#Calc</v>
          </cell>
          <cell r="E591" t="str">
            <v>#Calc</v>
          </cell>
          <cell r="F591">
            <v>300</v>
          </cell>
          <cell r="G591">
            <v>218.2210771031026</v>
          </cell>
          <cell r="H591" t="e">
            <v>#VALUE!</v>
          </cell>
          <cell r="I591" t="e">
            <v>#VALUE!</v>
          </cell>
        </row>
        <row r="592">
          <cell r="A592">
            <v>40081</v>
          </cell>
          <cell r="B592">
            <v>22.9</v>
          </cell>
          <cell r="C592">
            <v>382.57929999999999</v>
          </cell>
          <cell r="D592" t="str">
            <v>#Calc</v>
          </cell>
          <cell r="E592" t="str">
            <v>#Calc</v>
          </cell>
          <cell r="F592">
            <v>296.63212435233157</v>
          </cell>
          <cell r="G592">
            <v>215.39725546753527</v>
          </cell>
          <cell r="H592" t="e">
            <v>#VALUE!</v>
          </cell>
          <cell r="I592" t="e">
            <v>#VALUE!</v>
          </cell>
        </row>
        <row r="593">
          <cell r="A593">
            <v>40080</v>
          </cell>
          <cell r="B593">
            <v>22.88</v>
          </cell>
          <cell r="C593">
            <v>383.49572999999998</v>
          </cell>
          <cell r="D593" t="str">
            <v>#Calc</v>
          </cell>
          <cell r="E593" t="str">
            <v>#Calc</v>
          </cell>
          <cell r="F593">
            <v>296.37305699481863</v>
          </cell>
          <cell r="G593">
            <v>215.91321779698725</v>
          </cell>
          <cell r="H593" t="e">
            <v>#VALUE!</v>
          </cell>
          <cell r="I593" t="e">
            <v>#VALUE!</v>
          </cell>
        </row>
        <row r="594">
          <cell r="A594">
            <v>40079</v>
          </cell>
          <cell r="B594">
            <v>22.99</v>
          </cell>
          <cell r="C594">
            <v>387.28262000000001</v>
          </cell>
          <cell r="D594" t="str">
            <v>#Calc</v>
          </cell>
          <cell r="E594" t="str">
            <v>#Calc</v>
          </cell>
          <cell r="F594">
            <v>297.79792746113986</v>
          </cell>
          <cell r="G594">
            <v>218.04528744309061</v>
          </cell>
          <cell r="H594" t="e">
            <v>#VALUE!</v>
          </cell>
          <cell r="I594" t="e">
            <v>#VALUE!</v>
          </cell>
        </row>
        <row r="595">
          <cell r="A595">
            <v>40078</v>
          </cell>
          <cell r="B595">
            <v>23.06</v>
          </cell>
          <cell r="C595">
            <v>385.73633000000001</v>
          </cell>
          <cell r="D595" t="str">
            <v>#Calc</v>
          </cell>
          <cell r="E595" t="str">
            <v>#Calc</v>
          </cell>
          <cell r="F595">
            <v>298.70466321243521</v>
          </cell>
          <cell r="G595">
            <v>217.1747055214945</v>
          </cell>
          <cell r="H595" t="e">
            <v>#VALUE!</v>
          </cell>
          <cell r="I595" t="e">
            <v>#VALUE!</v>
          </cell>
        </row>
        <row r="596">
          <cell r="A596">
            <v>40077</v>
          </cell>
          <cell r="B596">
            <v>22.83</v>
          </cell>
          <cell r="C596">
            <v>380.60863999999998</v>
          </cell>
          <cell r="D596" t="str">
            <v>#Calc</v>
          </cell>
          <cell r="E596" t="str">
            <v>#Calc</v>
          </cell>
          <cell r="F596">
            <v>295.72538860103623</v>
          </cell>
          <cell r="G596">
            <v>214.28774756823273</v>
          </cell>
          <cell r="H596" t="e">
            <v>#VALUE!</v>
          </cell>
          <cell r="I596" t="e">
            <v>#VALUE!</v>
          </cell>
        </row>
        <row r="597">
          <cell r="A597">
            <v>40074</v>
          </cell>
          <cell r="B597">
            <v>22.91</v>
          </cell>
          <cell r="C597">
            <v>382.77749999999997</v>
          </cell>
          <cell r="D597" t="str">
            <v>#Calc</v>
          </cell>
          <cell r="E597" t="str">
            <v>#Calc</v>
          </cell>
          <cell r="F597">
            <v>296.76165803108813</v>
          </cell>
          <cell r="G597">
            <v>215.50884471461077</v>
          </cell>
          <cell r="H597" t="e">
            <v>#VALUE!</v>
          </cell>
          <cell r="I597" t="e">
            <v>#VALUE!</v>
          </cell>
        </row>
        <row r="598">
          <cell r="A598">
            <v>40073</v>
          </cell>
          <cell r="B598">
            <v>22.22</v>
          </cell>
          <cell r="C598">
            <v>375.14202999999998</v>
          </cell>
          <cell r="D598" t="str">
            <v>#Calc</v>
          </cell>
          <cell r="E598" t="str">
            <v>#Calc</v>
          </cell>
          <cell r="F598">
            <v>287.8238341968912</v>
          </cell>
          <cell r="G598">
            <v>211.20997312849858</v>
          </cell>
          <cell r="H598" t="e">
            <v>#VALUE!</v>
          </cell>
          <cell r="I598" t="e">
            <v>#VALUE!</v>
          </cell>
        </row>
        <row r="599">
          <cell r="A599">
            <v>40072</v>
          </cell>
          <cell r="B599">
            <v>22.41</v>
          </cell>
          <cell r="C599">
            <v>376.86905000000002</v>
          </cell>
          <cell r="D599" t="str">
            <v>#Calc</v>
          </cell>
          <cell r="E599" t="str">
            <v>#Calc</v>
          </cell>
          <cell r="F599">
            <v>290.28497409326428</v>
          </cell>
          <cell r="G599">
            <v>212.18230845384824</v>
          </cell>
          <cell r="H599" t="e">
            <v>#VALUE!</v>
          </cell>
          <cell r="I599" t="e">
            <v>#VALUE!</v>
          </cell>
        </row>
        <row r="600">
          <cell r="A600">
            <v>40071</v>
          </cell>
          <cell r="B600">
            <v>21.56</v>
          </cell>
          <cell r="C600">
            <v>368.25626</v>
          </cell>
          <cell r="D600" t="str">
            <v>#Calc</v>
          </cell>
          <cell r="E600" t="str">
            <v>#Calc</v>
          </cell>
          <cell r="F600">
            <v>279.27461139896371</v>
          </cell>
          <cell r="G600">
            <v>207.33319265506287</v>
          </cell>
          <cell r="H600" t="e">
            <v>#VALUE!</v>
          </cell>
          <cell r="I600" t="e">
            <v>#VALUE!</v>
          </cell>
        </row>
        <row r="601">
          <cell r="A601">
            <v>40070</v>
          </cell>
          <cell r="B601">
            <v>21.06</v>
          </cell>
          <cell r="C601">
            <v>362.41631999999998</v>
          </cell>
          <cell r="D601" t="str">
            <v>#Calc</v>
          </cell>
          <cell r="E601" t="str">
            <v>#Calc</v>
          </cell>
          <cell r="F601">
            <v>272.79792746113986</v>
          </cell>
          <cell r="G601">
            <v>204.04522843929095</v>
          </cell>
          <cell r="H601" t="e">
            <v>#VALUE!</v>
          </cell>
          <cell r="I601" t="e">
            <v>#VALUE!</v>
          </cell>
        </row>
        <row r="602">
          <cell r="A602">
            <v>40067</v>
          </cell>
          <cell r="B602">
            <v>21.01</v>
          </cell>
          <cell r="C602">
            <v>354.58350000000002</v>
          </cell>
          <cell r="D602" t="str">
            <v>#Calc</v>
          </cell>
          <cell r="E602" t="str">
            <v>#Calc</v>
          </cell>
          <cell r="F602">
            <v>272.15025906735752</v>
          </cell>
          <cell r="G602">
            <v>199.63524616745551</v>
          </cell>
          <cell r="H602" t="e">
            <v>#VALUE!</v>
          </cell>
          <cell r="I602" t="e">
            <v>#VALUE!</v>
          </cell>
        </row>
        <row r="603">
          <cell r="A603">
            <v>40066</v>
          </cell>
          <cell r="B603">
            <v>20.58</v>
          </cell>
          <cell r="C603">
            <v>352.06511999999998</v>
          </cell>
          <cell r="D603" t="str">
            <v>#Calc</v>
          </cell>
          <cell r="E603" t="str">
            <v>#Calc</v>
          </cell>
          <cell r="F603">
            <v>266.58031088082896</v>
          </cell>
          <cell r="G603">
            <v>198.21736459303591</v>
          </cell>
          <cell r="H603" t="e">
            <v>#VALUE!</v>
          </cell>
          <cell r="I603" t="e">
            <v>#VALUE!</v>
          </cell>
        </row>
        <row r="604">
          <cell r="A604">
            <v>40065</v>
          </cell>
          <cell r="B604">
            <v>20.23</v>
          </cell>
          <cell r="C604">
            <v>348.24315999999999</v>
          </cell>
          <cell r="D604" t="str">
            <v>#Calc</v>
          </cell>
          <cell r="E604" t="str">
            <v>#Calc</v>
          </cell>
          <cell r="F604">
            <v>262.04663212435236</v>
          </cell>
          <cell r="G604">
            <v>196.06555006855251</v>
          </cell>
          <cell r="H604" t="e">
            <v>#VALUE!</v>
          </cell>
          <cell r="I604" t="e">
            <v>#VALUE!</v>
          </cell>
        </row>
        <row r="605">
          <cell r="A605">
            <v>40064</v>
          </cell>
          <cell r="B605">
            <v>19.87</v>
          </cell>
          <cell r="C605">
            <v>342.92559999999997</v>
          </cell>
          <cell r="D605" t="str">
            <v>#Calc</v>
          </cell>
          <cell r="E605" t="str">
            <v>#Calc</v>
          </cell>
          <cell r="F605">
            <v>257.38341968911919</v>
          </cell>
          <cell r="G605">
            <v>193.07169276946718</v>
          </cell>
          <cell r="H605" t="e">
            <v>#VALUE!</v>
          </cell>
          <cell r="I605" t="e">
            <v>#VALUE!</v>
          </cell>
        </row>
        <row r="606">
          <cell r="A606">
            <v>40063</v>
          </cell>
          <cell r="B606">
            <v>19.48</v>
          </cell>
          <cell r="C606">
            <v>340.30437999999998</v>
          </cell>
          <cell r="D606" t="str">
            <v>#Calc</v>
          </cell>
          <cell r="E606" t="str">
            <v>#Calc</v>
          </cell>
          <cell r="F606">
            <v>252.33160621761658</v>
          </cell>
          <cell r="G606">
            <v>191.59591090156002</v>
          </cell>
          <cell r="H606" t="e">
            <v>#VALUE!</v>
          </cell>
          <cell r="I606" t="e">
            <v>#VALUE!</v>
          </cell>
        </row>
        <row r="607">
          <cell r="A607">
            <v>40060</v>
          </cell>
          <cell r="B607">
            <v>19.48</v>
          </cell>
          <cell r="C607">
            <v>340.30437999999998</v>
          </cell>
          <cell r="D607" t="str">
            <v>#Calc</v>
          </cell>
          <cell r="E607" t="str">
            <v>#Calc</v>
          </cell>
          <cell r="F607">
            <v>252.33160621761658</v>
          </cell>
          <cell r="G607">
            <v>191.59591090156002</v>
          </cell>
          <cell r="H607" t="e">
            <v>#VALUE!</v>
          </cell>
          <cell r="I607" t="e">
            <v>#VALUE!</v>
          </cell>
        </row>
        <row r="608">
          <cell r="A608">
            <v>40059</v>
          </cell>
          <cell r="B608">
            <v>18.88</v>
          </cell>
          <cell r="C608">
            <v>332.67630000000003</v>
          </cell>
          <cell r="D608" t="str">
            <v>#Calc</v>
          </cell>
          <cell r="E608" t="str">
            <v>#Calc</v>
          </cell>
          <cell r="F608">
            <v>244.55958549222797</v>
          </cell>
          <cell r="G608">
            <v>187.30119998414557</v>
          </cell>
          <cell r="H608" t="e">
            <v>#VALUE!</v>
          </cell>
          <cell r="I608" t="e">
            <v>#VALUE!</v>
          </cell>
        </row>
        <row r="609">
          <cell r="A609">
            <v>40058</v>
          </cell>
          <cell r="B609">
            <v>19.760000000000002</v>
          </cell>
          <cell r="C609">
            <v>328.19427000000002</v>
          </cell>
          <cell r="D609" t="str">
            <v>#Calc</v>
          </cell>
          <cell r="E609" t="str">
            <v>#Calc</v>
          </cell>
          <cell r="F609">
            <v>255.95854922279796</v>
          </cell>
          <cell r="G609">
            <v>184.77775723404602</v>
          </cell>
          <cell r="H609" t="e">
            <v>#VALUE!</v>
          </cell>
          <cell r="I609" t="e">
            <v>#VALUE!</v>
          </cell>
        </row>
        <row r="610">
          <cell r="A610">
            <v>40057</v>
          </cell>
          <cell r="B610">
            <v>20.010000000000002</v>
          </cell>
          <cell r="C610">
            <v>332.19110000000001</v>
          </cell>
          <cell r="D610" t="str">
            <v>#Calc</v>
          </cell>
          <cell r="E610" t="str">
            <v>#Calc</v>
          </cell>
          <cell r="F610">
            <v>259.19689119170988</v>
          </cell>
          <cell r="G610">
            <v>187.0280259040193</v>
          </cell>
          <cell r="H610" t="e">
            <v>#VALUE!</v>
          </cell>
          <cell r="I610" t="e">
            <v>#VALUE!</v>
          </cell>
        </row>
        <row r="611">
          <cell r="A611">
            <v>40056</v>
          </cell>
          <cell r="B611">
            <v>20.66</v>
          </cell>
          <cell r="C611">
            <v>341.44925000000001</v>
          </cell>
          <cell r="D611" t="str">
            <v>#Calc</v>
          </cell>
          <cell r="E611" t="str">
            <v>#Calc</v>
          </cell>
          <cell r="F611">
            <v>267.61658031088086</v>
          </cell>
          <cell r="G611">
            <v>192.24048800196019</v>
          </cell>
          <cell r="H611" t="e">
            <v>#VALUE!</v>
          </cell>
          <cell r="I611" t="e">
            <v>#VALUE!</v>
          </cell>
        </row>
        <row r="612">
          <cell r="A612">
            <v>40053</v>
          </cell>
          <cell r="B612">
            <v>21</v>
          </cell>
          <cell r="C612">
            <v>345.29379999999998</v>
          </cell>
          <cell r="D612" t="str">
            <v>#Calc</v>
          </cell>
          <cell r="E612" t="str">
            <v>#Calc</v>
          </cell>
          <cell r="F612">
            <v>272.02072538860102</v>
          </cell>
          <cell r="G612">
            <v>194.40502099814609</v>
          </cell>
          <cell r="H612" t="e">
            <v>#VALUE!</v>
          </cell>
          <cell r="I612" t="e">
            <v>#VALUE!</v>
          </cell>
        </row>
        <row r="613">
          <cell r="A613">
            <v>40052</v>
          </cell>
          <cell r="B613">
            <v>21.05</v>
          </cell>
          <cell r="C613">
            <v>344.67874</v>
          </cell>
          <cell r="D613" t="str">
            <v>#Calc</v>
          </cell>
          <cell r="E613" t="str">
            <v>#Calc</v>
          </cell>
          <cell r="F613">
            <v>272.66839378238348</v>
          </cell>
          <cell r="G613">
            <v>194.05873400366457</v>
          </cell>
          <cell r="H613" t="e">
            <v>#VALUE!</v>
          </cell>
          <cell r="I613" t="e">
            <v>#VALUE!</v>
          </cell>
        </row>
        <row r="614">
          <cell r="A614">
            <v>40051</v>
          </cell>
          <cell r="B614">
            <v>21.04</v>
          </cell>
          <cell r="C614">
            <v>342.7396</v>
          </cell>
          <cell r="D614" t="str">
            <v>#Calc</v>
          </cell>
          <cell r="E614" t="str">
            <v>#Calc</v>
          </cell>
          <cell r="F614">
            <v>272.53886010362692</v>
          </cell>
          <cell r="G614">
            <v>192.96697228532977</v>
          </cell>
          <cell r="H614" t="e">
            <v>#VALUE!</v>
          </cell>
          <cell r="I614" t="e">
            <v>#VALUE!</v>
          </cell>
        </row>
        <row r="615">
          <cell r="A615">
            <v>40050</v>
          </cell>
          <cell r="B615">
            <v>21.2</v>
          </cell>
          <cell r="C615">
            <v>344.58909999999997</v>
          </cell>
          <cell r="D615" t="str">
            <v>#Calc</v>
          </cell>
          <cell r="E615" t="str">
            <v>#Calc</v>
          </cell>
          <cell r="F615">
            <v>274.61139896373055</v>
          </cell>
          <cell r="G615">
            <v>194.00826548647055</v>
          </cell>
          <cell r="H615" t="e">
            <v>#VALUE!</v>
          </cell>
          <cell r="I615" t="e">
            <v>#VALUE!</v>
          </cell>
        </row>
        <row r="616">
          <cell r="A616">
            <v>40049</v>
          </cell>
          <cell r="B616">
            <v>21.22</v>
          </cell>
          <cell r="C616">
            <v>350.59714000000002</v>
          </cell>
          <cell r="D616" t="str">
            <v>#Calc</v>
          </cell>
          <cell r="E616" t="str">
            <v>#Calc</v>
          </cell>
          <cell r="F616">
            <v>274.8704663212435</v>
          </cell>
          <cell r="G616">
            <v>197.39087224731512</v>
          </cell>
          <cell r="H616" t="e">
            <v>#VALUE!</v>
          </cell>
          <cell r="I616" t="e">
            <v>#VALUE!</v>
          </cell>
        </row>
        <row r="617">
          <cell r="A617">
            <v>40046</v>
          </cell>
          <cell r="B617">
            <v>21.02</v>
          </cell>
          <cell r="C617">
            <v>349.64004999999997</v>
          </cell>
          <cell r="D617" t="str">
            <v>#Calc</v>
          </cell>
          <cell r="E617" t="str">
            <v>#Calc</v>
          </cell>
          <cell r="F617">
            <v>272.27979274611397</v>
          </cell>
          <cell r="G617">
            <v>196.85201779482531</v>
          </cell>
          <cell r="H617" t="e">
            <v>#VALUE!</v>
          </cell>
          <cell r="I617" t="e">
            <v>#VALUE!</v>
          </cell>
        </row>
        <row r="618">
          <cell r="A618">
            <v>40045</v>
          </cell>
          <cell r="B618">
            <v>20.98</v>
          </cell>
          <cell r="C618">
            <v>346.63891999999998</v>
          </cell>
          <cell r="D618" t="str">
            <v>#Calc</v>
          </cell>
          <cell r="E618" t="str">
            <v>#Calc</v>
          </cell>
          <cell r="F618">
            <v>271.76165803108813</v>
          </cell>
          <cell r="G618">
            <v>195.16234152300066</v>
          </cell>
          <cell r="H618" t="e">
            <v>#VALUE!</v>
          </cell>
          <cell r="I618" t="e">
            <v>#VALUE!</v>
          </cell>
        </row>
        <row r="619">
          <cell r="A619">
            <v>40044</v>
          </cell>
          <cell r="B619">
            <v>21.09</v>
          </cell>
          <cell r="C619">
            <v>347.71929999999998</v>
          </cell>
          <cell r="D619" t="str">
            <v>#Calc</v>
          </cell>
          <cell r="E619" t="str">
            <v>#Calc</v>
          </cell>
          <cell r="F619">
            <v>273.18652849740931</v>
          </cell>
          <cell r="G619">
            <v>195.7706098920996</v>
          </cell>
          <cell r="H619" t="e">
            <v>#VALUE!</v>
          </cell>
          <cell r="I619" t="e">
            <v>#VALUE!</v>
          </cell>
        </row>
        <row r="620">
          <cell r="A620">
            <v>40043</v>
          </cell>
          <cell r="B620">
            <v>21.1</v>
          </cell>
          <cell r="C620">
            <v>346.07650000000001</v>
          </cell>
          <cell r="D620" t="str">
            <v>#Calc</v>
          </cell>
          <cell r="E620" t="str">
            <v>#Calc</v>
          </cell>
          <cell r="F620">
            <v>273.31606217616581</v>
          </cell>
          <cell r="G620">
            <v>194.84569155155671</v>
          </cell>
          <cell r="H620" t="e">
            <v>#VALUE!</v>
          </cell>
          <cell r="I620" t="e">
            <v>#VALUE!</v>
          </cell>
        </row>
        <row r="621">
          <cell r="A621">
            <v>40042</v>
          </cell>
          <cell r="B621">
            <v>21.1</v>
          </cell>
          <cell r="C621">
            <v>341.83368000000002</v>
          </cell>
          <cell r="D621" t="str">
            <v>#Calc</v>
          </cell>
          <cell r="E621" t="str">
            <v>#Calc</v>
          </cell>
          <cell r="F621">
            <v>273.31606217616581</v>
          </cell>
          <cell r="G621">
            <v>192.45692722624489</v>
          </cell>
          <cell r="H621" t="e">
            <v>#VALUE!</v>
          </cell>
          <cell r="I621" t="e">
            <v>#VALUE!</v>
          </cell>
        </row>
        <row r="622">
          <cell r="A622">
            <v>40039</v>
          </cell>
          <cell r="B622">
            <v>21.65</v>
          </cell>
          <cell r="C622">
            <v>352.26265999999998</v>
          </cell>
          <cell r="D622" t="str">
            <v>#Calc</v>
          </cell>
          <cell r="E622" t="str">
            <v>#Calc</v>
          </cell>
          <cell r="F622">
            <v>280.440414507772</v>
          </cell>
          <cell r="G622">
            <v>198.32858225129672</v>
          </cell>
          <cell r="H622" t="e">
            <v>#VALUE!</v>
          </cell>
          <cell r="I622" t="e">
            <v>#VALUE!</v>
          </cell>
        </row>
        <row r="623">
          <cell r="A623">
            <v>40038</v>
          </cell>
          <cell r="B623">
            <v>21.45</v>
          </cell>
          <cell r="C623">
            <v>352.01819999999998</v>
          </cell>
          <cell r="D623" t="str">
            <v>#Calc</v>
          </cell>
          <cell r="E623" t="str">
            <v>#Calc</v>
          </cell>
          <cell r="F623">
            <v>277.84974093264248</v>
          </cell>
          <cell r="G623">
            <v>198.1909480063922</v>
          </cell>
          <cell r="H623" t="e">
            <v>#VALUE!</v>
          </cell>
          <cell r="I623" t="e">
            <v>#VALUE!</v>
          </cell>
        </row>
        <row r="624">
          <cell r="A624">
            <v>40037</v>
          </cell>
          <cell r="B624">
            <v>21.99</v>
          </cell>
          <cell r="C624">
            <v>352.52596999999997</v>
          </cell>
          <cell r="D624" t="str">
            <v>#Calc</v>
          </cell>
          <cell r="E624" t="str">
            <v>#Calc</v>
          </cell>
          <cell r="F624">
            <v>284.84455958549222</v>
          </cell>
          <cell r="G624">
            <v>198.47682929795388</v>
          </cell>
          <cell r="H624" t="e">
            <v>#VALUE!</v>
          </cell>
          <cell r="I624" t="e">
            <v>#VALUE!</v>
          </cell>
        </row>
        <row r="625">
          <cell r="A625">
            <v>40036</v>
          </cell>
          <cell r="B625">
            <v>21.22</v>
          </cell>
          <cell r="C625">
            <v>345.8485</v>
          </cell>
          <cell r="D625" t="str">
            <v>#Calc</v>
          </cell>
          <cell r="E625" t="str">
            <v>#Calc</v>
          </cell>
          <cell r="F625">
            <v>274.8704663212435</v>
          </cell>
          <cell r="G625">
            <v>194.71732450648503</v>
          </cell>
          <cell r="H625" t="e">
            <v>#VALUE!</v>
          </cell>
          <cell r="I625" t="e">
            <v>#VALUE!</v>
          </cell>
        </row>
        <row r="626">
          <cell r="A626">
            <v>40035</v>
          </cell>
          <cell r="B626">
            <v>21.38</v>
          </cell>
          <cell r="C626">
            <v>352.41507000000001</v>
          </cell>
          <cell r="D626" t="str">
            <v>#Calc</v>
          </cell>
          <cell r="E626" t="str">
            <v>#Calc</v>
          </cell>
          <cell r="F626">
            <v>276.94300518134713</v>
          </cell>
          <cell r="G626">
            <v>198.41439111682033</v>
          </cell>
          <cell r="H626" t="e">
            <v>#VALUE!</v>
          </cell>
          <cell r="I626" t="e">
            <v>#VALUE!</v>
          </cell>
        </row>
        <row r="627">
          <cell r="A627">
            <v>40032</v>
          </cell>
          <cell r="B627">
            <v>21.94</v>
          </cell>
          <cell r="C627">
            <v>355.1644</v>
          </cell>
          <cell r="D627" t="str">
            <v>#Calc</v>
          </cell>
          <cell r="E627" t="str">
            <v>#Calc</v>
          </cell>
          <cell r="F627">
            <v>284.19689119170988</v>
          </cell>
          <cell r="G627">
            <v>199.96230062571053</v>
          </cell>
          <cell r="H627" t="e">
            <v>#VALUE!</v>
          </cell>
          <cell r="I627" t="e">
            <v>#VALUE!</v>
          </cell>
        </row>
        <row r="628">
          <cell r="A628">
            <v>40031</v>
          </cell>
          <cell r="B628">
            <v>21.78</v>
          </cell>
          <cell r="C628">
            <v>354.47573999999997</v>
          </cell>
          <cell r="D628" t="str">
            <v>#Calc</v>
          </cell>
          <cell r="E628" t="str">
            <v>#Calc</v>
          </cell>
          <cell r="F628">
            <v>282.12435233160625</v>
          </cell>
          <cell r="G628">
            <v>199.57457584825843</v>
          </cell>
          <cell r="H628" t="e">
            <v>#VALUE!</v>
          </cell>
          <cell r="I628" t="e">
            <v>#VALUE!</v>
          </cell>
        </row>
        <row r="629">
          <cell r="A629">
            <v>40030</v>
          </cell>
          <cell r="B629">
            <v>22.4</v>
          </cell>
          <cell r="C629">
            <v>366.21789999999999</v>
          </cell>
          <cell r="D629" t="str">
            <v>#Calc</v>
          </cell>
          <cell r="E629" t="str">
            <v>#Calc</v>
          </cell>
          <cell r="F629">
            <v>290.15544041450778</v>
          </cell>
          <cell r="G629">
            <v>206.18556875158771</v>
          </cell>
          <cell r="H629" t="e">
            <v>#VALUE!</v>
          </cell>
          <cell r="I629" t="e">
            <v>#VALUE!</v>
          </cell>
        </row>
        <row r="630">
          <cell r="A630">
            <v>40029</v>
          </cell>
          <cell r="B630">
            <v>22.94</v>
          </cell>
          <cell r="C630">
            <v>376.13310000000001</v>
          </cell>
          <cell r="D630" t="str">
            <v>#Calc</v>
          </cell>
          <cell r="E630" t="str">
            <v>#Calc</v>
          </cell>
          <cell r="F630">
            <v>297.15025906735752</v>
          </cell>
          <cell r="G630">
            <v>211.76795877481086</v>
          </cell>
          <cell r="H630" t="e">
            <v>#VALUE!</v>
          </cell>
          <cell r="I630" t="e">
            <v>#VALUE!</v>
          </cell>
        </row>
        <row r="631">
          <cell r="A631">
            <v>40028</v>
          </cell>
          <cell r="B631">
            <v>23.19</v>
          </cell>
          <cell r="C631">
            <v>378.36471999999998</v>
          </cell>
          <cell r="D631" t="str">
            <v>#Calc</v>
          </cell>
          <cell r="E631" t="str">
            <v>#Calc</v>
          </cell>
          <cell r="F631">
            <v>300.38860103626945</v>
          </cell>
          <cell r="G631">
            <v>213.02439063938499</v>
          </cell>
          <cell r="H631" t="e">
            <v>#VALUE!</v>
          </cell>
          <cell r="I631" t="e">
            <v>#VALUE!</v>
          </cell>
        </row>
        <row r="632">
          <cell r="A632">
            <v>40025</v>
          </cell>
          <cell r="B632">
            <v>22.48</v>
          </cell>
          <cell r="C632">
            <v>370.06186000000002</v>
          </cell>
          <cell r="D632" t="str">
            <v>#Calc</v>
          </cell>
          <cell r="E632" t="str">
            <v>#Calc</v>
          </cell>
          <cell r="F632">
            <v>291.19170984455963</v>
          </cell>
          <cell r="G632">
            <v>208.34976956989385</v>
          </cell>
          <cell r="H632" t="e">
            <v>#VALUE!</v>
          </cell>
          <cell r="I632" t="e">
            <v>#VALUE!</v>
          </cell>
        </row>
        <row r="633">
          <cell r="A633">
            <v>40024</v>
          </cell>
          <cell r="B633">
            <v>21.68</v>
          </cell>
          <cell r="C633">
            <v>363.17523</v>
          </cell>
          <cell r="D633" t="str">
            <v>#Calc</v>
          </cell>
          <cell r="E633" t="str">
            <v>#Calc</v>
          </cell>
          <cell r="F633">
            <v>280.82901554404145</v>
          </cell>
          <cell r="G633">
            <v>204.47250490497234</v>
          </cell>
          <cell r="H633" t="e">
            <v>#VALUE!</v>
          </cell>
          <cell r="I633" t="e">
            <v>#VALUE!</v>
          </cell>
        </row>
        <row r="634">
          <cell r="A634">
            <v>40023</v>
          </cell>
          <cell r="B634">
            <v>22.6</v>
          </cell>
          <cell r="C634">
            <v>362.2903</v>
          </cell>
          <cell r="D634" t="str">
            <v>#Calc</v>
          </cell>
          <cell r="E634" t="str">
            <v>#Calc</v>
          </cell>
          <cell r="F634">
            <v>292.74611398963731</v>
          </cell>
          <cell r="G634">
            <v>203.97427749622108</v>
          </cell>
          <cell r="H634" t="e">
            <v>#VALUE!</v>
          </cell>
          <cell r="I634" t="e">
            <v>#VALUE!</v>
          </cell>
        </row>
        <row r="635">
          <cell r="A635">
            <v>40022</v>
          </cell>
          <cell r="B635">
            <v>22.8</v>
          </cell>
          <cell r="C635">
            <v>367.61275999999998</v>
          </cell>
          <cell r="D635" t="str">
            <v>#Calc</v>
          </cell>
          <cell r="E635" t="str">
            <v>#Calc</v>
          </cell>
          <cell r="F635">
            <v>295.33678756476689</v>
          </cell>
          <cell r="G635">
            <v>206.97089356074869</v>
          </cell>
          <cell r="H635" t="e">
            <v>#VALUE!</v>
          </cell>
          <cell r="I635" t="e">
            <v>#VALUE!</v>
          </cell>
        </row>
        <row r="636">
          <cell r="A636">
            <v>40021</v>
          </cell>
          <cell r="B636">
            <v>23.52</v>
          </cell>
          <cell r="C636">
            <v>373.94866999999999</v>
          </cell>
          <cell r="D636" t="str">
            <v>#Calc</v>
          </cell>
          <cell r="E636" t="str">
            <v>#Calc</v>
          </cell>
          <cell r="F636">
            <v>304.66321243523316</v>
          </cell>
          <cell r="G636">
            <v>210.53809551048647</v>
          </cell>
          <cell r="H636" t="e">
            <v>#VALUE!</v>
          </cell>
          <cell r="I636" t="e">
            <v>#VALUE!</v>
          </cell>
        </row>
        <row r="637">
          <cell r="A637">
            <v>40018</v>
          </cell>
          <cell r="B637">
            <v>23.54</v>
          </cell>
          <cell r="C637">
            <v>371.78035999999997</v>
          </cell>
          <cell r="D637" t="str">
            <v>#Calc</v>
          </cell>
          <cell r="E637" t="str">
            <v>#Calc</v>
          </cell>
          <cell r="F637">
            <v>304.92227979274611</v>
          </cell>
          <cell r="G637">
            <v>209.31730802145395</v>
          </cell>
          <cell r="H637" t="e">
            <v>#VALUE!</v>
          </cell>
          <cell r="I637" t="e">
            <v>#VALUE!</v>
          </cell>
        </row>
        <row r="638">
          <cell r="A638">
            <v>40017</v>
          </cell>
          <cell r="B638">
            <v>23</v>
          </cell>
          <cell r="C638">
            <v>362.7987</v>
          </cell>
          <cell r="D638" t="str">
            <v>#Calc</v>
          </cell>
          <cell r="E638" t="str">
            <v>#Calc</v>
          </cell>
          <cell r="F638">
            <v>297.92746113989637</v>
          </cell>
          <cell r="G638">
            <v>204.26051348619669</v>
          </cell>
          <cell r="H638" t="e">
            <v>#VALUE!</v>
          </cell>
          <cell r="I638" t="e">
            <v>#VALUE!</v>
          </cell>
        </row>
        <row r="639">
          <cell r="A639">
            <v>40016</v>
          </cell>
          <cell r="B639">
            <v>22.21</v>
          </cell>
          <cell r="C639">
            <v>354.16196000000002</v>
          </cell>
          <cell r="D639" t="str">
            <v>#Calc</v>
          </cell>
          <cell r="E639" t="str">
            <v>#Calc</v>
          </cell>
          <cell r="F639">
            <v>287.6943005181347</v>
          </cell>
          <cell r="G639">
            <v>199.39791351754533</v>
          </cell>
          <cell r="H639" t="e">
            <v>#VALUE!</v>
          </cell>
          <cell r="I639" t="e">
            <v>#VALUE!</v>
          </cell>
        </row>
        <row r="640">
          <cell r="A640">
            <v>40015</v>
          </cell>
          <cell r="B640">
            <v>22.21</v>
          </cell>
          <cell r="C640">
            <v>350.57069999999999</v>
          </cell>
          <cell r="D640" t="str">
            <v>#Calc</v>
          </cell>
          <cell r="E640" t="str">
            <v>#Calc</v>
          </cell>
          <cell r="F640">
            <v>287.6943005181347</v>
          </cell>
          <cell r="G640">
            <v>197.37598617419363</v>
          </cell>
          <cell r="H640" t="e">
            <v>#VALUE!</v>
          </cell>
          <cell r="I640" t="e">
            <v>#VALUE!</v>
          </cell>
        </row>
        <row r="641">
          <cell r="A641">
            <v>40014</v>
          </cell>
          <cell r="B641">
            <v>22.35</v>
          </cell>
          <cell r="C641">
            <v>352.44085999999999</v>
          </cell>
          <cell r="D641" t="str">
            <v>#Calc</v>
          </cell>
          <cell r="E641" t="str">
            <v>#Calc</v>
          </cell>
          <cell r="F641">
            <v>289.50777202072538</v>
          </cell>
          <cell r="G641">
            <v>198.42891123126066</v>
          </cell>
          <cell r="H641" t="e">
            <v>#VALUE!</v>
          </cell>
          <cell r="I641" t="e">
            <v>#VALUE!</v>
          </cell>
        </row>
        <row r="642">
          <cell r="A642">
            <v>40011</v>
          </cell>
          <cell r="B642">
            <v>21.54</v>
          </cell>
          <cell r="C642">
            <v>346.15902999999997</v>
          </cell>
          <cell r="D642" t="str">
            <v>#Calc</v>
          </cell>
          <cell r="E642" t="str">
            <v>#Calc</v>
          </cell>
          <cell r="F642">
            <v>279.01554404145077</v>
          </cell>
          <cell r="G642">
            <v>194.89215704379254</v>
          </cell>
          <cell r="H642" t="e">
            <v>#VALUE!</v>
          </cell>
          <cell r="I642" t="e">
            <v>#VALUE!</v>
          </cell>
        </row>
        <row r="643">
          <cell r="A643">
            <v>40010</v>
          </cell>
          <cell r="B643">
            <v>20.3</v>
          </cell>
          <cell r="C643">
            <v>338.82342999999997</v>
          </cell>
          <cell r="D643" t="str">
            <v>#Calc</v>
          </cell>
          <cell r="E643" t="str">
            <v>#Calc</v>
          </cell>
          <cell r="F643">
            <v>262.95336787564764</v>
          </cell>
          <cell r="G643">
            <v>190.76211627261736</v>
          </cell>
          <cell r="H643" t="e">
            <v>#VALUE!</v>
          </cell>
          <cell r="I643" t="e">
            <v>#VALUE!</v>
          </cell>
        </row>
        <row r="644">
          <cell r="A644">
            <v>40009</v>
          </cell>
          <cell r="B644">
            <v>19.95</v>
          </cell>
          <cell r="C644">
            <v>328.11565999999999</v>
          </cell>
          <cell r="D644" t="str">
            <v>#Calc</v>
          </cell>
          <cell r="E644" t="str">
            <v>#Calc</v>
          </cell>
          <cell r="F644">
            <v>258.41968911917098</v>
          </cell>
          <cell r="G644">
            <v>184.73349875416406</v>
          </cell>
          <cell r="H644" t="e">
            <v>#VALUE!</v>
          </cell>
          <cell r="I644" t="e">
            <v>#VALUE!</v>
          </cell>
        </row>
        <row r="645">
          <cell r="A645">
            <v>40008</v>
          </cell>
          <cell r="B645">
            <v>19.54</v>
          </cell>
          <cell r="C645">
            <v>320.63589999999999</v>
          </cell>
          <cell r="D645" t="str">
            <v>#Calc</v>
          </cell>
          <cell r="E645" t="str">
            <v>#Calc</v>
          </cell>
          <cell r="F645">
            <v>253.10880829015545</v>
          </cell>
          <cell r="G645">
            <v>180.52229397764881</v>
          </cell>
          <cell r="H645" t="e">
            <v>#VALUE!</v>
          </cell>
          <cell r="I645" t="e">
            <v>#VALUE!</v>
          </cell>
        </row>
        <row r="646">
          <cell r="A646">
            <v>40007</v>
          </cell>
          <cell r="B646">
            <v>19.420000000000002</v>
          </cell>
          <cell r="C646">
            <v>320.92592999999999</v>
          </cell>
          <cell r="D646" t="str">
            <v>#Calc</v>
          </cell>
          <cell r="E646" t="str">
            <v>#Calc</v>
          </cell>
          <cell r="F646">
            <v>251.55440414507777</v>
          </cell>
          <cell r="G646">
            <v>180.68558474116699</v>
          </cell>
          <cell r="H646" t="e">
            <v>#VALUE!</v>
          </cell>
          <cell r="I646" t="e">
            <v>#VALUE!</v>
          </cell>
        </row>
        <row r="647">
          <cell r="A647">
            <v>40004</v>
          </cell>
          <cell r="B647">
            <v>19.14</v>
          </cell>
          <cell r="C647">
            <v>318.73910000000001</v>
          </cell>
          <cell r="D647" t="str">
            <v>#Calc</v>
          </cell>
          <cell r="E647" t="str">
            <v>#Calc</v>
          </cell>
          <cell r="F647">
            <v>247.92746113989642</v>
          </cell>
          <cell r="G647">
            <v>179.4543702447892</v>
          </cell>
          <cell r="H647" t="e">
            <v>#VALUE!</v>
          </cell>
          <cell r="I647" t="e">
            <v>#VALUE!</v>
          </cell>
        </row>
        <row r="648">
          <cell r="A648">
            <v>40003</v>
          </cell>
          <cell r="B648">
            <v>18.82</v>
          </cell>
          <cell r="C648">
            <v>316.00463999999999</v>
          </cell>
          <cell r="D648" t="str">
            <v>#Calc</v>
          </cell>
          <cell r="E648" t="str">
            <v>#Calc</v>
          </cell>
          <cell r="F648">
            <v>243.78238341968915</v>
          </cell>
          <cell r="G648">
            <v>177.91483274449641</v>
          </cell>
          <cell r="H648" t="e">
            <v>#VALUE!</v>
          </cell>
          <cell r="I648" t="e">
            <v>#VALUE!</v>
          </cell>
        </row>
        <row r="649">
          <cell r="A649">
            <v>40002</v>
          </cell>
          <cell r="B649">
            <v>18.239999999999998</v>
          </cell>
          <cell r="C649">
            <v>307.64710000000002</v>
          </cell>
          <cell r="D649" t="str">
            <v>#Calc</v>
          </cell>
          <cell r="E649" t="str">
            <v>#Calc</v>
          </cell>
          <cell r="F649">
            <v>236.26943005181346</v>
          </cell>
          <cell r="G649">
            <v>173.2094261047223</v>
          </cell>
          <cell r="H649" t="e">
            <v>#VALUE!</v>
          </cell>
          <cell r="I649" t="e">
            <v>#VALUE!</v>
          </cell>
        </row>
        <row r="650">
          <cell r="A650">
            <v>40001</v>
          </cell>
          <cell r="B650">
            <v>18.39</v>
          </cell>
          <cell r="C650">
            <v>309.73899999999998</v>
          </cell>
          <cell r="D650" t="str">
            <v>#Calc</v>
          </cell>
          <cell r="E650" t="str">
            <v>#Calc</v>
          </cell>
          <cell r="F650">
            <v>238.21243523316062</v>
          </cell>
          <cell r="G650">
            <v>174.3871937432551</v>
          </cell>
          <cell r="H650" t="e">
            <v>#VALUE!</v>
          </cell>
          <cell r="I650" t="e">
            <v>#VALUE!</v>
          </cell>
        </row>
        <row r="651">
          <cell r="A651">
            <v>40000</v>
          </cell>
          <cell r="B651">
            <v>18.510000000000002</v>
          </cell>
          <cell r="C651">
            <v>311.42703</v>
          </cell>
          <cell r="D651" t="str">
            <v>#Calc</v>
          </cell>
          <cell r="E651" t="str">
            <v>#Calc</v>
          </cell>
          <cell r="F651">
            <v>239.76683937823836</v>
          </cell>
          <cell r="G651">
            <v>175.3375771778708</v>
          </cell>
          <cell r="H651" t="e">
            <v>#VALUE!</v>
          </cell>
          <cell r="I651" t="e">
            <v>#VALUE!</v>
          </cell>
        </row>
        <row r="652">
          <cell r="A652">
            <v>39997</v>
          </cell>
          <cell r="B652">
            <v>18.21</v>
          </cell>
          <cell r="C652">
            <v>315.20350000000002</v>
          </cell>
          <cell r="D652" t="str">
            <v>#Calc</v>
          </cell>
          <cell r="E652" t="str">
            <v>#Calc</v>
          </cell>
          <cell r="F652">
            <v>235.88082901554407</v>
          </cell>
          <cell r="G652">
            <v>177.463780224809</v>
          </cell>
          <cell r="H652" t="e">
            <v>#VALUE!</v>
          </cell>
          <cell r="I652" t="e">
            <v>#VALUE!</v>
          </cell>
        </row>
        <row r="653">
          <cell r="A653">
            <v>39996</v>
          </cell>
          <cell r="B653">
            <v>18.21</v>
          </cell>
          <cell r="C653">
            <v>315.20350000000002</v>
          </cell>
          <cell r="D653" t="str">
            <v>#Calc</v>
          </cell>
          <cell r="E653" t="str">
            <v>#Calc</v>
          </cell>
          <cell r="F653">
            <v>235.88082901554407</v>
          </cell>
          <cell r="G653">
            <v>177.463780224809</v>
          </cell>
          <cell r="H653" t="e">
            <v>#VALUE!</v>
          </cell>
          <cell r="I653" t="e">
            <v>#VALUE!</v>
          </cell>
        </row>
        <row r="654">
          <cell r="A654">
            <v>39995</v>
          </cell>
          <cell r="B654">
            <v>18.62</v>
          </cell>
          <cell r="C654">
            <v>317.51190000000003</v>
          </cell>
          <cell r="D654" t="str">
            <v>#Calc</v>
          </cell>
          <cell r="E654" t="str">
            <v>#Calc</v>
          </cell>
          <cell r="F654">
            <v>241.1917098445596</v>
          </cell>
          <cell r="G654">
            <v>178.76344025482436</v>
          </cell>
          <cell r="H654" t="e">
            <v>#VALUE!</v>
          </cell>
          <cell r="I654" t="e">
            <v>#VALUE!</v>
          </cell>
        </row>
        <row r="655">
          <cell r="A655">
            <v>39994</v>
          </cell>
          <cell r="B655">
            <v>18.2</v>
          </cell>
          <cell r="C655">
            <v>313.74252000000001</v>
          </cell>
          <cell r="D655" t="str">
            <v>#Calc</v>
          </cell>
          <cell r="E655" t="str">
            <v>#Calc</v>
          </cell>
          <cell r="F655">
            <v>235.75129533678756</v>
          </cell>
          <cell r="G655">
            <v>176.64122897257721</v>
          </cell>
          <cell r="H655" t="e">
            <v>#VALUE!</v>
          </cell>
          <cell r="I655" t="e">
            <v>#VALUE!</v>
          </cell>
        </row>
        <row r="656">
          <cell r="A656">
            <v>39993</v>
          </cell>
          <cell r="B656">
            <v>18.3</v>
          </cell>
          <cell r="C656">
            <v>312.27346999999997</v>
          </cell>
          <cell r="D656" t="str">
            <v>#Calc</v>
          </cell>
          <cell r="E656" t="str">
            <v>#Calc</v>
          </cell>
          <cell r="F656">
            <v>237.04663212435233</v>
          </cell>
          <cell r="G656">
            <v>175.8141342025659</v>
          </cell>
          <cell r="H656" t="e">
            <v>#VALUE!</v>
          </cell>
          <cell r="I656" t="e">
            <v>#VALUE!</v>
          </cell>
        </row>
        <row r="657">
          <cell r="A657">
            <v>39990</v>
          </cell>
          <cell r="B657">
            <v>17.89</v>
          </cell>
          <cell r="C657">
            <v>307.88049999999998</v>
          </cell>
          <cell r="D657" t="str">
            <v>#Calc</v>
          </cell>
          <cell r="E657" t="str">
            <v>#Calc</v>
          </cell>
          <cell r="F657">
            <v>231.7357512953368</v>
          </cell>
          <cell r="G657">
            <v>173.34083342191408</v>
          </cell>
          <cell r="H657" t="e">
            <v>#VALUE!</v>
          </cell>
          <cell r="I657" t="e">
            <v>#VALUE!</v>
          </cell>
        </row>
        <row r="658">
          <cell r="A658">
            <v>39989</v>
          </cell>
          <cell r="B658">
            <v>17.739999999999998</v>
          </cell>
          <cell r="C658">
            <v>304.69547</v>
          </cell>
          <cell r="D658" t="str">
            <v>#Calc</v>
          </cell>
          <cell r="E658" t="str">
            <v>#Calc</v>
          </cell>
          <cell r="F658">
            <v>229.79274611398961</v>
          </cell>
          <cell r="G658">
            <v>171.54761899399873</v>
          </cell>
          <cell r="H658" t="e">
            <v>#VALUE!</v>
          </cell>
          <cell r="I658" t="e">
            <v>#VALUE!</v>
          </cell>
        </row>
        <row r="659">
          <cell r="A659">
            <v>39988</v>
          </cell>
          <cell r="B659">
            <v>16.690000000000001</v>
          </cell>
          <cell r="C659">
            <v>289.2235</v>
          </cell>
          <cell r="D659" t="str">
            <v>#Calc</v>
          </cell>
          <cell r="E659" t="str">
            <v>#Calc</v>
          </cell>
          <cell r="F659">
            <v>216.1917098445596</v>
          </cell>
          <cell r="G659">
            <v>162.83669324690254</v>
          </cell>
          <cell r="H659" t="e">
            <v>#VALUE!</v>
          </cell>
          <cell r="I659" t="e">
            <v>#VALUE!</v>
          </cell>
        </row>
        <row r="660">
          <cell r="A660">
            <v>39987</v>
          </cell>
          <cell r="B660">
            <v>16.27</v>
          </cell>
          <cell r="C660">
            <v>282.77404999999999</v>
          </cell>
          <cell r="D660" t="str">
            <v>#Calc</v>
          </cell>
          <cell r="E660" t="str">
            <v>#Calc</v>
          </cell>
          <cell r="F660">
            <v>210.75129533678756</v>
          </cell>
          <cell r="G660">
            <v>159.20556676077246</v>
          </cell>
          <cell r="H660" t="e">
            <v>#VALUE!</v>
          </cell>
          <cell r="I660" t="e">
            <v>#VALUE!</v>
          </cell>
        </row>
        <row r="661">
          <cell r="A661">
            <v>39986</v>
          </cell>
          <cell r="B661">
            <v>16.68</v>
          </cell>
          <cell r="C661">
            <v>284.38873000000001</v>
          </cell>
          <cell r="D661" t="str">
            <v>#Calc</v>
          </cell>
          <cell r="E661" t="str">
            <v>#Calc</v>
          </cell>
          <cell r="F661">
            <v>216.06217616580312</v>
          </cell>
          <cell r="G661">
            <v>160.11465316575655</v>
          </cell>
          <cell r="H661" t="e">
            <v>#VALUE!</v>
          </cell>
          <cell r="I661" t="e">
            <v>#VALUE!</v>
          </cell>
        </row>
        <row r="662">
          <cell r="A662">
            <v>39983</v>
          </cell>
          <cell r="B662">
            <v>18.04</v>
          </cell>
          <cell r="C662">
            <v>297.50977</v>
          </cell>
          <cell r="D662" t="str">
            <v>#Calc</v>
          </cell>
          <cell r="E662" t="str">
            <v>#Calc</v>
          </cell>
          <cell r="F662">
            <v>233.67875647668393</v>
          </cell>
          <cell r="G662">
            <v>167.50197392482465</v>
          </cell>
          <cell r="H662" t="e">
            <v>#VALUE!</v>
          </cell>
          <cell r="I662" t="e">
            <v>#VALUE!</v>
          </cell>
        </row>
        <row r="663">
          <cell r="A663">
            <v>39982</v>
          </cell>
          <cell r="B663">
            <v>18.16</v>
          </cell>
          <cell r="C663">
            <v>299.21663999999998</v>
          </cell>
          <cell r="D663" t="str">
            <v>#Calc</v>
          </cell>
          <cell r="E663" t="str">
            <v>#Calc</v>
          </cell>
          <cell r="F663">
            <v>235.23316062176164</v>
          </cell>
          <cell r="G663">
            <v>168.46296453105941</v>
          </cell>
          <cell r="H663" t="e">
            <v>#VALUE!</v>
          </cell>
          <cell r="I663" t="e">
            <v>#VALUE!</v>
          </cell>
        </row>
        <row r="664">
          <cell r="A664">
            <v>39981</v>
          </cell>
          <cell r="B664">
            <v>18.010000000000002</v>
          </cell>
          <cell r="C664">
            <v>299.56348000000003</v>
          </cell>
          <cell r="D664" t="str">
            <v>#Calc</v>
          </cell>
          <cell r="E664" t="str">
            <v>#Calc</v>
          </cell>
          <cell r="F664">
            <v>233.29015544041454</v>
          </cell>
          <cell r="G664">
            <v>168.65824008330799</v>
          </cell>
          <cell r="H664" t="e">
            <v>#VALUE!</v>
          </cell>
          <cell r="I664" t="e">
            <v>#VALUE!</v>
          </cell>
        </row>
        <row r="665">
          <cell r="A665">
            <v>39980</v>
          </cell>
          <cell r="B665">
            <v>18.57</v>
          </cell>
          <cell r="C665">
            <v>307.96645999999998</v>
          </cell>
          <cell r="D665" t="str">
            <v>#Calc</v>
          </cell>
          <cell r="E665" t="str">
            <v>#Calc</v>
          </cell>
          <cell r="F665">
            <v>240.5440414507772</v>
          </cell>
          <cell r="G665">
            <v>173.38923004995954</v>
          </cell>
          <cell r="H665" t="e">
            <v>#VALUE!</v>
          </cell>
          <cell r="I665" t="e">
            <v>#VALUE!</v>
          </cell>
        </row>
        <row r="666">
          <cell r="A666">
            <v>39979</v>
          </cell>
          <cell r="B666">
            <v>19.350000000000001</v>
          </cell>
          <cell r="C666">
            <v>315.29477000000003</v>
          </cell>
          <cell r="D666" t="str">
            <v>#Calc</v>
          </cell>
          <cell r="E666" t="str">
            <v>#Calc</v>
          </cell>
          <cell r="F666">
            <v>250.64766839378242</v>
          </cell>
          <cell r="G666">
            <v>177.51516645377257</v>
          </cell>
          <cell r="H666" t="e">
            <v>#VALUE!</v>
          </cell>
          <cell r="I666" t="e">
            <v>#VALUE!</v>
          </cell>
        </row>
        <row r="667">
          <cell r="A667">
            <v>39976</v>
          </cell>
          <cell r="B667">
            <v>19.350000000000001</v>
          </cell>
          <cell r="C667">
            <v>322.71512000000001</v>
          </cell>
          <cell r="D667" t="str">
            <v>#Calc</v>
          </cell>
          <cell r="E667" t="str">
            <v>#Calc</v>
          </cell>
          <cell r="F667">
            <v>250.64766839378242</v>
          </cell>
          <cell r="G667">
            <v>181.69292260683292</v>
          </cell>
          <cell r="H667" t="e">
            <v>#VALUE!</v>
          </cell>
          <cell r="I667" t="e">
            <v>#VALUE!</v>
          </cell>
        </row>
        <row r="668">
          <cell r="A668">
            <v>39975</v>
          </cell>
          <cell r="B668">
            <v>19.350000000000001</v>
          </cell>
          <cell r="C668">
            <v>320.29825</v>
          </cell>
          <cell r="D668" t="str">
            <v>#Calc</v>
          </cell>
          <cell r="E668" t="str">
            <v>#Calc</v>
          </cell>
          <cell r="F668">
            <v>250.64766839378242</v>
          </cell>
          <cell r="G668">
            <v>180.33219251813804</v>
          </cell>
          <cell r="H668" t="e">
            <v>#VALUE!</v>
          </cell>
          <cell r="I668" t="e">
            <v>#VALUE!</v>
          </cell>
        </row>
        <row r="669">
          <cell r="A669">
            <v>39974</v>
          </cell>
          <cell r="B669">
            <v>19.21</v>
          </cell>
          <cell r="C669">
            <v>315.88367</v>
          </cell>
          <cell r="D669" t="str">
            <v>#Calc</v>
          </cell>
          <cell r="E669" t="str">
            <v>#Calc</v>
          </cell>
          <cell r="F669">
            <v>248.83419689119174</v>
          </cell>
          <cell r="G669">
            <v>177.84672501887221</v>
          </cell>
          <cell r="H669" t="e">
            <v>#VALUE!</v>
          </cell>
          <cell r="I669" t="e">
            <v>#VALUE!</v>
          </cell>
        </row>
        <row r="670">
          <cell r="A670">
            <v>39973</v>
          </cell>
          <cell r="B670">
            <v>19.079999999999998</v>
          </cell>
          <cell r="C670">
            <v>312.33440000000002</v>
          </cell>
          <cell r="D670" t="str">
            <v>#Calc</v>
          </cell>
          <cell r="E670" t="str">
            <v>#Calc</v>
          </cell>
          <cell r="F670">
            <v>247.1502590673575</v>
          </cell>
          <cell r="G670">
            <v>175.84843860632125</v>
          </cell>
          <cell r="H670" t="e">
            <v>#VALUE!</v>
          </cell>
          <cell r="I670" t="e">
            <v>#VALUE!</v>
          </cell>
        </row>
        <row r="671">
          <cell r="A671">
            <v>39972</v>
          </cell>
          <cell r="B671">
            <v>18.79</v>
          </cell>
          <cell r="C671">
            <v>311.06720000000001</v>
          </cell>
          <cell r="D671" t="str">
            <v>#Calc</v>
          </cell>
          <cell r="E671" t="str">
            <v>#Calc</v>
          </cell>
          <cell r="F671">
            <v>243.39378238341968</v>
          </cell>
          <cell r="G671">
            <v>175.1349880821333</v>
          </cell>
          <cell r="H671" t="e">
            <v>#VALUE!</v>
          </cell>
          <cell r="I671" t="e">
            <v>#VALUE!</v>
          </cell>
        </row>
        <row r="672">
          <cell r="A672">
            <v>39969</v>
          </cell>
          <cell r="B672">
            <v>18.52</v>
          </cell>
          <cell r="C672">
            <v>311.63367</v>
          </cell>
          <cell r="D672" t="str">
            <v>#Calc</v>
          </cell>
          <cell r="E672" t="str">
            <v>#Calc</v>
          </cell>
          <cell r="F672">
            <v>239.89637305699483</v>
          </cell>
          <cell r="G672">
            <v>175.45391825766734</v>
          </cell>
          <cell r="H672" t="e">
            <v>#VALUE!</v>
          </cell>
          <cell r="I672" t="e">
            <v>#VALUE!</v>
          </cell>
        </row>
        <row r="673">
          <cell r="A673">
            <v>39968</v>
          </cell>
          <cell r="B673">
            <v>19.95</v>
          </cell>
          <cell r="C673">
            <v>313.12695000000002</v>
          </cell>
          <cell r="D673" t="str">
            <v>#Calc</v>
          </cell>
          <cell r="E673" t="str">
            <v>#Calc</v>
          </cell>
          <cell r="F673">
            <v>258.41968911917098</v>
          </cell>
          <cell r="G673">
            <v>176.29465484128431</v>
          </cell>
          <cell r="H673" t="e">
            <v>#VALUE!</v>
          </cell>
          <cell r="I673" t="e">
            <v>#VALUE!</v>
          </cell>
        </row>
        <row r="674">
          <cell r="A674">
            <v>39967</v>
          </cell>
          <cell r="B674">
            <v>19.079999999999998</v>
          </cell>
          <cell r="C674">
            <v>300.53127999999998</v>
          </cell>
          <cell r="D674" t="str">
            <v>#Calc</v>
          </cell>
          <cell r="E674" t="str">
            <v>#Calc</v>
          </cell>
          <cell r="F674">
            <v>247.1502590673575</v>
          </cell>
          <cell r="G674">
            <v>169.20312440883595</v>
          </cell>
          <cell r="H674" t="e">
            <v>#VALUE!</v>
          </cell>
          <cell r="I674" t="e">
            <v>#VALUE!</v>
          </cell>
        </row>
        <row r="675">
          <cell r="A675">
            <v>39966</v>
          </cell>
          <cell r="B675">
            <v>19.850000000000001</v>
          </cell>
          <cell r="C675">
            <v>305.94146999999998</v>
          </cell>
          <cell r="D675" t="str">
            <v>#Calc</v>
          </cell>
          <cell r="E675" t="str">
            <v>#Calc</v>
          </cell>
          <cell r="F675">
            <v>257.12435233160625</v>
          </cell>
          <cell r="G675">
            <v>172.24913363504842</v>
          </cell>
          <cell r="H675" t="e">
            <v>#VALUE!</v>
          </cell>
          <cell r="I675" t="e">
            <v>#VALUE!</v>
          </cell>
        </row>
        <row r="676">
          <cell r="A676">
            <v>39965</v>
          </cell>
          <cell r="B676">
            <v>19.43</v>
          </cell>
          <cell r="C676">
            <v>300.39706000000001</v>
          </cell>
          <cell r="D676" t="str">
            <v>#Calc</v>
          </cell>
          <cell r="E676" t="str">
            <v>#Calc</v>
          </cell>
          <cell r="F676">
            <v>251.68393782383421</v>
          </cell>
          <cell r="G676">
            <v>169.12755675625036</v>
          </cell>
          <cell r="H676" t="e">
            <v>#VALUE!</v>
          </cell>
          <cell r="I676" t="e">
            <v>#VALUE!</v>
          </cell>
        </row>
        <row r="677">
          <cell r="A677">
            <v>39962</v>
          </cell>
          <cell r="B677">
            <v>17.989999999999998</v>
          </cell>
          <cell r="C677">
            <v>290.7482</v>
          </cell>
          <cell r="D677" t="str">
            <v>#Calc</v>
          </cell>
          <cell r="E677" t="str">
            <v>#Calc</v>
          </cell>
          <cell r="F677">
            <v>233.03108808290153</v>
          </cell>
          <cell r="G677">
            <v>163.69511971015172</v>
          </cell>
          <cell r="H677" t="e">
            <v>#VALUE!</v>
          </cell>
          <cell r="I677" t="e">
            <v>#VALUE!</v>
          </cell>
        </row>
        <row r="678">
          <cell r="A678">
            <v>39961</v>
          </cell>
          <cell r="B678">
            <v>17.239999999999998</v>
          </cell>
          <cell r="C678">
            <v>284.21550000000002</v>
          </cell>
          <cell r="D678" t="str">
            <v>#Calc</v>
          </cell>
          <cell r="E678" t="str">
            <v>#Calc</v>
          </cell>
          <cell r="F678">
            <v>223.31606217616579</v>
          </cell>
          <cell r="G678">
            <v>160.01712236216986</v>
          </cell>
          <cell r="H678" t="e">
            <v>#VALUE!</v>
          </cell>
          <cell r="I678" t="e">
            <v>#VALUE!</v>
          </cell>
        </row>
        <row r="679">
          <cell r="A679">
            <v>39960</v>
          </cell>
          <cell r="B679">
            <v>16.87</v>
          </cell>
          <cell r="C679">
            <v>281.47635000000002</v>
          </cell>
          <cell r="D679" t="str">
            <v>#Calc</v>
          </cell>
          <cell r="E679" t="str">
            <v>#Calc</v>
          </cell>
          <cell r="F679">
            <v>218.52331606217618</v>
          </cell>
          <cell r="G679">
            <v>158.47494432923941</v>
          </cell>
          <cell r="H679" t="e">
            <v>#VALUE!</v>
          </cell>
          <cell r="I679" t="e">
            <v>#VALUE!</v>
          </cell>
        </row>
        <row r="680">
          <cell r="A680">
            <v>39959</v>
          </cell>
          <cell r="B680">
            <v>16.399999999999999</v>
          </cell>
          <cell r="C680">
            <v>282.80135999999999</v>
          </cell>
          <cell r="D680" t="str">
            <v>#Calc</v>
          </cell>
          <cell r="E680" t="str">
            <v>#Calc</v>
          </cell>
          <cell r="F680">
            <v>212.43523316062175</v>
          </cell>
          <cell r="G680">
            <v>159.22094265551328</v>
          </cell>
          <cell r="H680" t="e">
            <v>#VALUE!</v>
          </cell>
          <cell r="I680" t="e">
            <v>#VALUE!</v>
          </cell>
        </row>
        <row r="681">
          <cell r="A681">
            <v>39958</v>
          </cell>
          <cell r="B681">
            <v>16.27</v>
          </cell>
          <cell r="C681">
            <v>278.70047</v>
          </cell>
          <cell r="D681" t="str">
            <v>#Calc</v>
          </cell>
          <cell r="E681" t="str">
            <v>#Calc</v>
          </cell>
          <cell r="F681">
            <v>210.75129533678756</v>
          </cell>
          <cell r="G681">
            <v>156.91208681575861</v>
          </cell>
          <cell r="H681" t="e">
            <v>#VALUE!</v>
          </cell>
          <cell r="I681" t="e">
            <v>#VALUE!</v>
          </cell>
        </row>
        <row r="682">
          <cell r="A682">
            <v>39955</v>
          </cell>
          <cell r="B682">
            <v>16.27</v>
          </cell>
          <cell r="C682">
            <v>278.70047</v>
          </cell>
          <cell r="D682" t="str">
            <v>#Calc</v>
          </cell>
          <cell r="E682" t="str">
            <v>#Calc</v>
          </cell>
          <cell r="F682">
            <v>210.75129533678756</v>
          </cell>
          <cell r="G682">
            <v>156.91208681575861</v>
          </cell>
          <cell r="H682" t="e">
            <v>#VALUE!</v>
          </cell>
          <cell r="I682" t="e">
            <v>#VALUE!</v>
          </cell>
        </row>
        <row r="683">
          <cell r="A683">
            <v>39954</v>
          </cell>
          <cell r="B683">
            <v>16.46</v>
          </cell>
          <cell r="C683">
            <v>279.56002999999998</v>
          </cell>
          <cell r="D683" t="str">
            <v>#Calc</v>
          </cell>
          <cell r="E683" t="str">
            <v>#Calc</v>
          </cell>
          <cell r="F683">
            <v>213.21243523316062</v>
          </cell>
          <cell r="G683">
            <v>157.39603057567891</v>
          </cell>
          <cell r="H683" t="e">
            <v>#VALUE!</v>
          </cell>
          <cell r="I683" t="e">
            <v>#VALUE!</v>
          </cell>
        </row>
        <row r="684">
          <cell r="A684">
            <v>39953</v>
          </cell>
          <cell r="B684">
            <v>16.95</v>
          </cell>
          <cell r="C684">
            <v>283.0197</v>
          </cell>
          <cell r="D684" t="str">
            <v>#Calc</v>
          </cell>
          <cell r="E684" t="str">
            <v>#Calc</v>
          </cell>
          <cell r="F684">
            <v>219.55958549222797</v>
          </cell>
          <cell r="G684">
            <v>159.34387099157013</v>
          </cell>
          <cell r="H684" t="e">
            <v>#VALUE!</v>
          </cell>
          <cell r="I684" t="e">
            <v>#VALUE!</v>
          </cell>
        </row>
        <row r="685">
          <cell r="A685">
            <v>39952</v>
          </cell>
          <cell r="B685">
            <v>16.71</v>
          </cell>
          <cell r="C685">
            <v>278.04613999999998</v>
          </cell>
          <cell r="D685" t="str">
            <v>#Calc</v>
          </cell>
          <cell r="E685" t="str">
            <v>#Calc</v>
          </cell>
          <cell r="F685">
            <v>216.45077720207254</v>
          </cell>
          <cell r="G685">
            <v>156.5436902868035</v>
          </cell>
          <cell r="H685" t="e">
            <v>#VALUE!</v>
          </cell>
          <cell r="I685" t="e">
            <v>#VALUE!</v>
          </cell>
        </row>
        <row r="686">
          <cell r="A686">
            <v>39951</v>
          </cell>
          <cell r="B686">
            <v>16.43</v>
          </cell>
          <cell r="C686">
            <v>276.62599999999998</v>
          </cell>
          <cell r="D686" t="str">
            <v>#Calc</v>
          </cell>
          <cell r="E686" t="str">
            <v>#Calc</v>
          </cell>
          <cell r="F686">
            <v>212.8238341968912</v>
          </cell>
          <cell r="G686">
            <v>155.74413250001351</v>
          </cell>
          <cell r="H686" t="e">
            <v>#VALUE!</v>
          </cell>
          <cell r="I686" t="e">
            <v>#VALUE!</v>
          </cell>
        </row>
        <row r="687">
          <cell r="A687">
            <v>39948</v>
          </cell>
          <cell r="B687">
            <v>15.79</v>
          </cell>
          <cell r="C687">
            <v>267.2876</v>
          </cell>
          <cell r="D687" t="str">
            <v>#Calc</v>
          </cell>
          <cell r="E687" t="str">
            <v>#Calc</v>
          </cell>
          <cell r="F687">
            <v>204.53367875647669</v>
          </cell>
          <cell r="G687">
            <v>150.4864885802875</v>
          </cell>
          <cell r="H687" t="e">
            <v>#VALUE!</v>
          </cell>
          <cell r="I687" t="e">
            <v>#VALUE!</v>
          </cell>
        </row>
        <row r="688">
          <cell r="A688">
            <v>39947</v>
          </cell>
          <cell r="B688">
            <v>15.59</v>
          </cell>
          <cell r="C688">
            <v>264.51767000000001</v>
          </cell>
          <cell r="D688" t="str">
            <v>#Calc</v>
          </cell>
          <cell r="E688" t="str">
            <v>#Calc</v>
          </cell>
          <cell r="F688">
            <v>201.94300518134716</v>
          </cell>
          <cell r="G688">
            <v>148.92698099627242</v>
          </cell>
          <cell r="H688" t="e">
            <v>#VALUE!</v>
          </cell>
          <cell r="I688" t="e">
            <v>#VALUE!</v>
          </cell>
        </row>
        <row r="689">
          <cell r="A689">
            <v>39946</v>
          </cell>
          <cell r="B689">
            <v>15.29</v>
          </cell>
          <cell r="C689">
            <v>262.80029999999999</v>
          </cell>
          <cell r="D689" t="str">
            <v>#Calc</v>
          </cell>
          <cell r="E689" t="str">
            <v>#Calc</v>
          </cell>
          <cell r="F689">
            <v>198.05699481865284</v>
          </cell>
          <cell r="G689">
            <v>147.96007874980407</v>
          </cell>
          <cell r="H689" t="e">
            <v>#VALUE!</v>
          </cell>
          <cell r="I689" t="e">
            <v>#VALUE!</v>
          </cell>
        </row>
        <row r="690">
          <cell r="A690">
            <v>39945</v>
          </cell>
          <cell r="B690">
            <v>15.06</v>
          </cell>
          <cell r="C690">
            <v>269.69695999999999</v>
          </cell>
          <cell r="D690" t="str">
            <v>#Calc</v>
          </cell>
          <cell r="E690" t="str">
            <v>#Calc</v>
          </cell>
          <cell r="F690">
            <v>195.07772020725389</v>
          </cell>
          <cell r="G690">
            <v>151.84299043868199</v>
          </cell>
          <cell r="H690" t="e">
            <v>#VALUE!</v>
          </cell>
          <cell r="I690" t="e">
            <v>#VALUE!</v>
          </cell>
        </row>
        <row r="691">
          <cell r="A691">
            <v>39944</v>
          </cell>
          <cell r="B691">
            <v>16.600000000000001</v>
          </cell>
          <cell r="C691">
            <v>279.94788</v>
          </cell>
          <cell r="D691" t="str">
            <v>#Calc</v>
          </cell>
          <cell r="E691" t="str">
            <v>#Calc</v>
          </cell>
          <cell r="F691">
            <v>215.02590673575131</v>
          </cell>
          <cell r="G691">
            <v>157.61439530563968</v>
          </cell>
          <cell r="H691" t="e">
            <v>#VALUE!</v>
          </cell>
          <cell r="I691" t="e">
            <v>#VALUE!</v>
          </cell>
        </row>
        <row r="692">
          <cell r="A692">
            <v>39941</v>
          </cell>
          <cell r="B692">
            <v>16.190000000000001</v>
          </cell>
          <cell r="C692">
            <v>276.87887999999998</v>
          </cell>
          <cell r="D692" t="str">
            <v>#Calc</v>
          </cell>
          <cell r="E692" t="str">
            <v>#Calc</v>
          </cell>
          <cell r="F692">
            <v>209.71502590673578</v>
          </cell>
          <cell r="G692">
            <v>155.88650731737198</v>
          </cell>
          <cell r="H692" t="e">
            <v>#VALUE!</v>
          </cell>
          <cell r="I692" t="e">
            <v>#VALUE!</v>
          </cell>
        </row>
        <row r="693">
          <cell r="A693">
            <v>39940</v>
          </cell>
          <cell r="B693">
            <v>15.54</v>
          </cell>
          <cell r="C693">
            <v>267.24734000000001</v>
          </cell>
          <cell r="D693" t="str">
            <v>#Calc</v>
          </cell>
          <cell r="E693" t="str">
            <v>#Calc</v>
          </cell>
          <cell r="F693">
            <v>201.29533678756476</v>
          </cell>
          <cell r="G693">
            <v>150.46382166259195</v>
          </cell>
          <cell r="H693" t="e">
            <v>#VALUE!</v>
          </cell>
          <cell r="I693" t="e">
            <v>#VALUE!</v>
          </cell>
        </row>
        <row r="694">
          <cell r="A694">
            <v>39939</v>
          </cell>
          <cell r="B694">
            <v>15.69</v>
          </cell>
          <cell r="C694">
            <v>275.55860000000001</v>
          </cell>
          <cell r="D694" t="str">
            <v>#Calc</v>
          </cell>
          <cell r="E694" t="str">
            <v>#Calc</v>
          </cell>
          <cell r="F694">
            <v>203.23834196891193</v>
          </cell>
          <cell r="G694">
            <v>155.14317204426996</v>
          </cell>
          <cell r="H694" t="e">
            <v>#VALUE!</v>
          </cell>
          <cell r="I694" t="e">
            <v>#VALUE!</v>
          </cell>
        </row>
        <row r="695">
          <cell r="A695">
            <v>39938</v>
          </cell>
          <cell r="B695">
            <v>15.11</v>
          </cell>
          <cell r="C695">
            <v>275.17507999999998</v>
          </cell>
          <cell r="D695" t="str">
            <v>#Calc</v>
          </cell>
          <cell r="E695" t="str">
            <v>#Calc</v>
          </cell>
          <cell r="F695">
            <v>195.72538860103629</v>
          </cell>
          <cell r="G695">
            <v>154.92724516213883</v>
          </cell>
          <cell r="H695" t="e">
            <v>#VALUE!</v>
          </cell>
          <cell r="I695" t="e">
            <v>#VALUE!</v>
          </cell>
        </row>
        <row r="696">
          <cell r="A696">
            <v>39937</v>
          </cell>
          <cell r="B696">
            <v>15.65</v>
          </cell>
          <cell r="C696">
            <v>280.67322000000001</v>
          </cell>
          <cell r="D696" t="str">
            <v>#Calc</v>
          </cell>
          <cell r="E696" t="str">
            <v>#Calc</v>
          </cell>
          <cell r="F696">
            <v>202.72020725388603</v>
          </cell>
          <cell r="G696">
            <v>158.02277141297435</v>
          </cell>
          <cell r="H696" t="e">
            <v>#VALUE!</v>
          </cell>
          <cell r="I696" t="e">
            <v>#VALUE!</v>
          </cell>
        </row>
        <row r="697">
          <cell r="A697">
            <v>39934</v>
          </cell>
          <cell r="B697">
            <v>14.78</v>
          </cell>
          <cell r="C697">
            <v>273.56139999999999</v>
          </cell>
          <cell r="D697" t="str">
            <v>#Calc</v>
          </cell>
          <cell r="E697" t="str">
            <v>#Calc</v>
          </cell>
          <cell r="F697">
            <v>191.45077720207254</v>
          </cell>
          <cell r="G697">
            <v>154.01872177051035</v>
          </cell>
          <cell r="H697" t="e">
            <v>#VALUE!</v>
          </cell>
          <cell r="I697" t="e">
            <v>#VALUE!</v>
          </cell>
        </row>
        <row r="698">
          <cell r="A698">
            <v>39933</v>
          </cell>
          <cell r="B698">
            <v>14.33</v>
          </cell>
          <cell r="C698">
            <v>268.00603999999998</v>
          </cell>
          <cell r="D698" t="str">
            <v>#Calc</v>
          </cell>
          <cell r="E698" t="str">
            <v>#Calc</v>
          </cell>
          <cell r="F698">
            <v>185.62176165803109</v>
          </cell>
          <cell r="G698">
            <v>150.89097989546869</v>
          </cell>
          <cell r="H698" t="e">
            <v>#VALUE!</v>
          </cell>
          <cell r="I698" t="e">
            <v>#VALUE!</v>
          </cell>
        </row>
        <row r="699">
          <cell r="A699">
            <v>39932</v>
          </cell>
          <cell r="B699">
            <v>15.19</v>
          </cell>
          <cell r="C699">
            <v>272.06412</v>
          </cell>
          <cell r="D699" t="str">
            <v>#Calc</v>
          </cell>
          <cell r="E699" t="str">
            <v>#Calc</v>
          </cell>
          <cell r="F699">
            <v>196.7616580310881</v>
          </cell>
          <cell r="G699">
            <v>153.17573313347111</v>
          </cell>
          <cell r="H699" t="e">
            <v>#VALUE!</v>
          </cell>
          <cell r="I699" t="e">
            <v>#VALUE!</v>
          </cell>
        </row>
        <row r="700">
          <cell r="A700">
            <v>39931</v>
          </cell>
          <cell r="B700">
            <v>15.64</v>
          </cell>
          <cell r="C700">
            <v>273.53915000000001</v>
          </cell>
          <cell r="D700" t="str">
            <v>#Calc</v>
          </cell>
          <cell r="E700" t="str">
            <v>#Calc</v>
          </cell>
          <cell r="F700">
            <v>202.59067357512953</v>
          </cell>
          <cell r="G700">
            <v>154.00619472334876</v>
          </cell>
          <cell r="H700" t="e">
            <v>#VALUE!</v>
          </cell>
          <cell r="I700" t="e">
            <v>#VALUE!</v>
          </cell>
        </row>
        <row r="701">
          <cell r="A701">
            <v>39930</v>
          </cell>
          <cell r="B701">
            <v>14.89</v>
          </cell>
          <cell r="C701">
            <v>268.10718000000003</v>
          </cell>
          <cell r="D701" t="str">
            <v>#Calc</v>
          </cell>
          <cell r="E701" t="str">
            <v>#Calc</v>
          </cell>
          <cell r="F701">
            <v>192.87564766839381</v>
          </cell>
          <cell r="G701">
            <v>150.94792306625183</v>
          </cell>
          <cell r="H701" t="e">
            <v>#VALUE!</v>
          </cell>
          <cell r="I701" t="e">
            <v>#VALUE!</v>
          </cell>
        </row>
        <row r="702">
          <cell r="A702">
            <v>39927</v>
          </cell>
          <cell r="B702">
            <v>14.46</v>
          </cell>
          <cell r="C702">
            <v>263.24486999999999</v>
          </cell>
          <cell r="D702" t="str">
            <v>#Calc</v>
          </cell>
          <cell r="E702" t="str">
            <v>#Calc</v>
          </cell>
          <cell r="F702">
            <v>187.3056994818653</v>
          </cell>
          <cell r="G702">
            <v>148.21037759729322</v>
          </cell>
          <cell r="H702" t="e">
            <v>#VALUE!</v>
          </cell>
          <cell r="I702" t="e">
            <v>#VALUE!</v>
          </cell>
        </row>
        <row r="703">
          <cell r="A703">
            <v>39926</v>
          </cell>
          <cell r="B703">
            <v>13.99</v>
          </cell>
          <cell r="C703">
            <v>259.61516999999998</v>
          </cell>
          <cell r="D703" t="str">
            <v>#Calc</v>
          </cell>
          <cell r="E703" t="str">
            <v>#Calc</v>
          </cell>
          <cell r="F703">
            <v>181.21761658031087</v>
          </cell>
          <cell r="G703">
            <v>146.16680802055313</v>
          </cell>
          <cell r="H703" t="e">
            <v>#VALUE!</v>
          </cell>
          <cell r="I703" t="e">
            <v>#VALUE!</v>
          </cell>
        </row>
        <row r="704">
          <cell r="A704">
            <v>39925</v>
          </cell>
          <cell r="B704">
            <v>13.51</v>
          </cell>
          <cell r="C704">
            <v>256.42239999999998</v>
          </cell>
          <cell r="D704" t="str">
            <v>#Calc</v>
          </cell>
          <cell r="E704" t="str">
            <v>#Calc</v>
          </cell>
          <cell r="F704">
            <v>175</v>
          </cell>
          <cell r="G704">
            <v>144.36923586926557</v>
          </cell>
          <cell r="H704" t="e">
            <v>#VALUE!</v>
          </cell>
          <cell r="I704" t="e">
            <v>#VALUE!</v>
          </cell>
        </row>
        <row r="705">
          <cell r="A705">
            <v>39924</v>
          </cell>
          <cell r="B705">
            <v>13.11</v>
          </cell>
          <cell r="C705">
            <v>253.34465</v>
          </cell>
          <cell r="D705" t="str">
            <v>#Calc</v>
          </cell>
          <cell r="E705" t="str">
            <v>#Calc</v>
          </cell>
          <cell r="F705">
            <v>169.81865284974094</v>
          </cell>
          <cell r="G705">
            <v>142.6364215141366</v>
          </cell>
          <cell r="H705" t="e">
            <v>#VALUE!</v>
          </cell>
          <cell r="I705" t="e">
            <v>#VALUE!</v>
          </cell>
        </row>
        <row r="706">
          <cell r="A706">
            <v>39923</v>
          </cell>
          <cell r="B706">
            <v>12.4</v>
          </cell>
          <cell r="C706">
            <v>254.79013</v>
          </cell>
          <cell r="D706" t="str">
            <v>#Calc</v>
          </cell>
          <cell r="E706" t="str">
            <v>#Calc</v>
          </cell>
          <cell r="F706">
            <v>160.62176165803109</v>
          </cell>
          <cell r="G706">
            <v>143.45024605935691</v>
          </cell>
          <cell r="H706" t="e">
            <v>#VALUE!</v>
          </cell>
          <cell r="I706" t="e">
            <v>#VALUE!</v>
          </cell>
        </row>
        <row r="707">
          <cell r="A707">
            <v>39920</v>
          </cell>
          <cell r="B707">
            <v>13.15</v>
          </cell>
          <cell r="C707">
            <v>267.91098</v>
          </cell>
          <cell r="D707" t="str">
            <v>#Calc</v>
          </cell>
          <cell r="E707" t="str">
            <v>#Calc</v>
          </cell>
          <cell r="F707">
            <v>170.33678756476684</v>
          </cell>
          <cell r="G707">
            <v>150.83745984588748</v>
          </cell>
          <cell r="H707" t="e">
            <v>#VALUE!</v>
          </cell>
          <cell r="I707" t="e">
            <v>#VALUE!</v>
          </cell>
        </row>
        <row r="708">
          <cell r="A708">
            <v>39919</v>
          </cell>
          <cell r="B708">
            <v>13.11</v>
          </cell>
          <cell r="C708">
            <v>262.31229999999999</v>
          </cell>
          <cell r="D708" t="str">
            <v>#Calc</v>
          </cell>
          <cell r="E708" t="str">
            <v>#Calc</v>
          </cell>
          <cell r="F708">
            <v>169.81865284974094</v>
          </cell>
          <cell r="G708">
            <v>147.68532823228219</v>
          </cell>
          <cell r="H708" t="e">
            <v>#VALUE!</v>
          </cell>
          <cell r="I708" t="e">
            <v>#VALUE!</v>
          </cell>
        </row>
        <row r="709">
          <cell r="A709">
            <v>39918</v>
          </cell>
          <cell r="B709">
            <v>13.74</v>
          </cell>
          <cell r="C709">
            <v>259.95531999999997</v>
          </cell>
          <cell r="D709" t="str">
            <v>#Calc</v>
          </cell>
          <cell r="E709" t="str">
            <v>#Calc</v>
          </cell>
          <cell r="F709">
            <v>177.97927461139898</v>
          </cell>
          <cell r="G709">
            <v>146.35831701345285</v>
          </cell>
          <cell r="H709" t="e">
            <v>#VALUE!</v>
          </cell>
          <cell r="I709" t="e">
            <v>#VALUE!</v>
          </cell>
        </row>
        <row r="710">
          <cell r="A710">
            <v>39917</v>
          </cell>
          <cell r="B710">
            <v>13.07</v>
          </cell>
          <cell r="C710">
            <v>254.02412000000001</v>
          </cell>
          <cell r="D710" t="str">
            <v>#Calc</v>
          </cell>
          <cell r="E710" t="str">
            <v>#Calc</v>
          </cell>
          <cell r="F710">
            <v>169.30051813471502</v>
          </cell>
          <cell r="G710">
            <v>143.01897219885092</v>
          </cell>
          <cell r="H710" t="e">
            <v>#VALUE!</v>
          </cell>
          <cell r="I710" t="e">
            <v>#VALUE!</v>
          </cell>
        </row>
        <row r="711">
          <cell r="A711">
            <v>39916</v>
          </cell>
          <cell r="B711">
            <v>12.61</v>
          </cell>
          <cell r="C711">
            <v>252.44681</v>
          </cell>
          <cell r="D711" t="str">
            <v>#Calc</v>
          </cell>
          <cell r="E711" t="str">
            <v>#Calc</v>
          </cell>
          <cell r="F711">
            <v>163.34196891191709</v>
          </cell>
          <cell r="G711">
            <v>142.13092560296479</v>
          </cell>
          <cell r="H711" t="e">
            <v>#VALUE!</v>
          </cell>
          <cell r="I711" t="e">
            <v>#VALUE!</v>
          </cell>
        </row>
        <row r="712">
          <cell r="A712">
            <v>39913</v>
          </cell>
          <cell r="B712">
            <v>12.02</v>
          </cell>
          <cell r="C712">
            <v>248.35158000000001</v>
          </cell>
          <cell r="D712" t="str">
            <v>#Calc</v>
          </cell>
          <cell r="E712" t="str">
            <v>#Calc</v>
          </cell>
          <cell r="F712">
            <v>155.69948186528498</v>
          </cell>
          <cell r="G712">
            <v>139.82525641880267</v>
          </cell>
          <cell r="H712" t="e">
            <v>#VALUE!</v>
          </cell>
          <cell r="I712" t="e">
            <v>#VALUE!</v>
          </cell>
        </row>
        <row r="713">
          <cell r="A713">
            <v>39912</v>
          </cell>
          <cell r="B713">
            <v>12.02</v>
          </cell>
          <cell r="C713">
            <v>248.35158000000001</v>
          </cell>
          <cell r="D713" t="str">
            <v>#Calc</v>
          </cell>
          <cell r="E713" t="str">
            <v>#Calc</v>
          </cell>
          <cell r="F713">
            <v>155.69948186528498</v>
          </cell>
          <cell r="G713">
            <v>139.82525641880267</v>
          </cell>
          <cell r="H713" t="e">
            <v>#VALUE!</v>
          </cell>
          <cell r="I713" t="e">
            <v>#VALUE!</v>
          </cell>
        </row>
        <row r="714">
          <cell r="A714">
            <v>39911</v>
          </cell>
          <cell r="B714">
            <v>11.68</v>
          </cell>
          <cell r="C714">
            <v>241.42633000000001</v>
          </cell>
          <cell r="D714" t="str">
            <v>#Calc</v>
          </cell>
          <cell r="E714" t="str">
            <v>#Calc</v>
          </cell>
          <cell r="F714">
            <v>151.29533678756476</v>
          </cell>
          <cell r="G714">
            <v>135.92624817808877</v>
          </cell>
          <cell r="H714" t="e">
            <v>#VALUE!</v>
          </cell>
          <cell r="I714" t="e">
            <v>#VALUE!</v>
          </cell>
        </row>
        <row r="715">
          <cell r="A715">
            <v>39910</v>
          </cell>
          <cell r="B715">
            <v>11.37</v>
          </cell>
          <cell r="C715">
            <v>238.48463000000001</v>
          </cell>
          <cell r="D715" t="str">
            <v>#Calc</v>
          </cell>
          <cell r="E715" t="str">
            <v>#Calc</v>
          </cell>
          <cell r="F715">
            <v>147.27979274611397</v>
          </cell>
          <cell r="G715">
            <v>134.27003178998612</v>
          </cell>
          <cell r="H715" t="e">
            <v>#VALUE!</v>
          </cell>
          <cell r="I715" t="e">
            <v>#VALUE!</v>
          </cell>
        </row>
        <row r="716">
          <cell r="A716">
            <v>39909</v>
          </cell>
          <cell r="B716">
            <v>11.86</v>
          </cell>
          <cell r="C716">
            <v>245.64642000000001</v>
          </cell>
          <cell r="D716" t="str">
            <v>#Calc</v>
          </cell>
          <cell r="E716" t="str">
            <v>#Calc</v>
          </cell>
          <cell r="F716">
            <v>153.62694300518135</v>
          </cell>
          <cell r="G716">
            <v>138.30221520982832</v>
          </cell>
          <cell r="H716" t="e">
            <v>#VALUE!</v>
          </cell>
          <cell r="I716" t="e">
            <v>#VALUE!</v>
          </cell>
        </row>
        <row r="717">
          <cell r="A717">
            <v>39906</v>
          </cell>
          <cell r="B717">
            <v>12.05</v>
          </cell>
          <cell r="C717">
            <v>248.61815999999999</v>
          </cell>
          <cell r="D717" t="str">
            <v>#Calc</v>
          </cell>
          <cell r="E717" t="str">
            <v>#Calc</v>
          </cell>
          <cell r="F717">
            <v>156.08808290155443</v>
          </cell>
          <cell r="G717">
            <v>139.97534451913253</v>
          </cell>
          <cell r="H717" t="e">
            <v>#VALUE!</v>
          </cell>
          <cell r="I717" t="e">
            <v>#VALUE!</v>
          </cell>
        </row>
        <row r="718">
          <cell r="A718">
            <v>39905</v>
          </cell>
          <cell r="B718">
            <v>12.06</v>
          </cell>
          <cell r="C718">
            <v>247.64943</v>
          </cell>
          <cell r="D718" t="str">
            <v>#Calc</v>
          </cell>
          <cell r="E718" t="str">
            <v>#Calc</v>
          </cell>
          <cell r="F718">
            <v>156.2176165803109</v>
          </cell>
          <cell r="G718">
            <v>139.42993659118383</v>
          </cell>
          <cell r="H718" t="e">
            <v>#VALUE!</v>
          </cell>
          <cell r="I718" t="e">
            <v>#VALUE!</v>
          </cell>
        </row>
        <row r="719">
          <cell r="A719">
            <v>39904</v>
          </cell>
          <cell r="B719">
            <v>11.74</v>
          </cell>
          <cell r="C719">
            <v>242.02489</v>
          </cell>
          <cell r="D719" t="str">
            <v>#Calc</v>
          </cell>
          <cell r="E719" t="str">
            <v>#Calc</v>
          </cell>
          <cell r="F719">
            <v>152.07253886010363</v>
          </cell>
          <cell r="G719">
            <v>136.26324545220331</v>
          </cell>
          <cell r="H719" t="e">
            <v>#VALUE!</v>
          </cell>
          <cell r="I719" t="e">
            <v>#VALUE!</v>
          </cell>
        </row>
        <row r="720">
          <cell r="A720">
            <v>39903</v>
          </cell>
          <cell r="B720">
            <v>11.59</v>
          </cell>
          <cell r="C720">
            <v>241.0214</v>
          </cell>
          <cell r="D720" t="str">
            <v>#Calc</v>
          </cell>
          <cell r="E720" t="str">
            <v>#Calc</v>
          </cell>
          <cell r="F720">
            <v>150.12953367875647</v>
          </cell>
          <cell r="G720">
            <v>135.69826718001474</v>
          </cell>
          <cell r="H720" t="e">
            <v>#VALUE!</v>
          </cell>
          <cell r="I720" t="e">
            <v>#VALUE!</v>
          </cell>
        </row>
        <row r="721">
          <cell r="A721">
            <v>39902</v>
          </cell>
          <cell r="B721">
            <v>11.46</v>
          </cell>
          <cell r="C721">
            <v>234.02727999999999</v>
          </cell>
          <cell r="D721" t="str">
            <v>#Calc</v>
          </cell>
          <cell r="E721" t="str">
            <v>#Calc</v>
          </cell>
          <cell r="F721">
            <v>148.44559585492229</v>
          </cell>
          <cell r="G721">
            <v>131.76048420950221</v>
          </cell>
          <cell r="H721" t="e">
            <v>#VALUE!</v>
          </cell>
          <cell r="I721" t="e">
            <v>#VALUE!</v>
          </cell>
        </row>
        <row r="722">
          <cell r="A722">
            <v>39899</v>
          </cell>
          <cell r="B722">
            <v>11.72</v>
          </cell>
          <cell r="C722">
            <v>236.34457</v>
          </cell>
          <cell r="D722" t="str">
            <v>#Calc</v>
          </cell>
          <cell r="E722" t="str">
            <v>#Calc</v>
          </cell>
          <cell r="F722">
            <v>151.81347150259069</v>
          </cell>
          <cell r="G722">
            <v>133.06514942824867</v>
          </cell>
          <cell r="H722" t="e">
            <v>#VALUE!</v>
          </cell>
          <cell r="I722" t="e">
            <v>#VALUE!</v>
          </cell>
        </row>
        <row r="723">
          <cell r="A723">
            <v>39898</v>
          </cell>
          <cell r="B723">
            <v>11.98</v>
          </cell>
          <cell r="C723">
            <v>246.06819999999999</v>
          </cell>
          <cell r="D723" t="str">
            <v>#Calc</v>
          </cell>
          <cell r="E723" t="str">
            <v>#Calc</v>
          </cell>
          <cell r="F723">
            <v>155.18134715025909</v>
          </cell>
          <cell r="G723">
            <v>138.53968298294384</v>
          </cell>
          <cell r="H723" t="e">
            <v>#VALUE!</v>
          </cell>
          <cell r="I723" t="e">
            <v>#VALUE!</v>
          </cell>
        </row>
        <row r="724">
          <cell r="A724">
            <v>39897</v>
          </cell>
          <cell r="B724">
            <v>11.8</v>
          </cell>
          <cell r="C724">
            <v>248.41175999999999</v>
          </cell>
          <cell r="D724" t="str">
            <v>#Calc</v>
          </cell>
          <cell r="E724" t="str">
            <v>#Calc</v>
          </cell>
          <cell r="F724">
            <v>152.8497409326425</v>
          </cell>
          <cell r="G724">
            <v>139.85913856254132</v>
          </cell>
          <cell r="H724" t="e">
            <v>#VALUE!</v>
          </cell>
          <cell r="I724" t="e">
            <v>#VALUE!</v>
          </cell>
        </row>
        <row r="725">
          <cell r="A725">
            <v>39896</v>
          </cell>
          <cell r="B725">
            <v>11.57</v>
          </cell>
          <cell r="C725">
            <v>244.05519000000001</v>
          </cell>
          <cell r="D725" t="str">
            <v>#Calc</v>
          </cell>
          <cell r="E725" t="str">
            <v>#Calc</v>
          </cell>
          <cell r="F725">
            <v>149.87046632124353</v>
          </cell>
          <cell r="G725">
            <v>137.40633146803256</v>
          </cell>
          <cell r="H725" t="e">
            <v>#VALUE!</v>
          </cell>
          <cell r="I725" t="e">
            <v>#VALUE!</v>
          </cell>
        </row>
        <row r="726">
          <cell r="A726">
            <v>39895</v>
          </cell>
          <cell r="B726">
            <v>11.85</v>
          </cell>
          <cell r="C726">
            <v>246.346</v>
          </cell>
          <cell r="D726" t="str">
            <v>#Calc</v>
          </cell>
          <cell r="E726" t="str">
            <v>#Calc</v>
          </cell>
          <cell r="F726">
            <v>153.49740932642487</v>
          </cell>
          <cell r="G726">
            <v>138.69608809312331</v>
          </cell>
          <cell r="H726" t="e">
            <v>#VALUE!</v>
          </cell>
          <cell r="I726" t="e">
            <v>#VALUE!</v>
          </cell>
        </row>
        <row r="727">
          <cell r="A727">
            <v>39892</v>
          </cell>
          <cell r="B727">
            <v>11</v>
          </cell>
          <cell r="C727">
            <v>232.42375000000001</v>
          </cell>
          <cell r="D727" t="str">
            <v>#Calc</v>
          </cell>
          <cell r="E727" t="str">
            <v>#Calc</v>
          </cell>
          <cell r="F727">
            <v>142.48704663212436</v>
          </cell>
          <cell r="G727">
            <v>130.85767540343284</v>
          </cell>
          <cell r="H727" t="e">
            <v>#VALUE!</v>
          </cell>
          <cell r="I727" t="e">
            <v>#VALUE!</v>
          </cell>
        </row>
        <row r="728">
          <cell r="A728">
            <v>39891</v>
          </cell>
          <cell r="B728">
            <v>11.75</v>
          </cell>
          <cell r="C728">
            <v>242.00829999999999</v>
          </cell>
          <cell r="D728" t="str">
            <v>#Calc</v>
          </cell>
          <cell r="E728" t="str">
            <v>#Calc</v>
          </cell>
          <cell r="F728">
            <v>152.20207253886011</v>
          </cell>
          <cell r="G728">
            <v>136.25390506063428</v>
          </cell>
          <cell r="H728" t="e">
            <v>#VALUE!</v>
          </cell>
          <cell r="I728" t="e">
            <v>#VALUE!</v>
          </cell>
        </row>
        <row r="729">
          <cell r="A729">
            <v>39890</v>
          </cell>
          <cell r="B729">
            <v>11.97</v>
          </cell>
          <cell r="C729">
            <v>238.21431999999999</v>
          </cell>
          <cell r="D729" t="str">
            <v>#Calc</v>
          </cell>
          <cell r="E729" t="str">
            <v>#Calc</v>
          </cell>
          <cell r="F729">
            <v>155.05181347150261</v>
          </cell>
          <cell r="G729">
            <v>134.11784364983993</v>
          </cell>
          <cell r="H729" t="e">
            <v>#VALUE!</v>
          </cell>
          <cell r="I729" t="e">
            <v>#VALUE!</v>
          </cell>
        </row>
        <row r="730">
          <cell r="A730">
            <v>39889</v>
          </cell>
          <cell r="B730">
            <v>11.85</v>
          </cell>
          <cell r="C730">
            <v>232.68015</v>
          </cell>
          <cell r="D730" t="str">
            <v>#Calc</v>
          </cell>
          <cell r="E730" t="str">
            <v>#Calc</v>
          </cell>
          <cell r="F730">
            <v>153.49740932642487</v>
          </cell>
          <cell r="G730">
            <v>131.00203202780295</v>
          </cell>
          <cell r="H730" t="e">
            <v>#VALUE!</v>
          </cell>
          <cell r="I730" t="e">
            <v>#VALUE!</v>
          </cell>
        </row>
        <row r="731">
          <cell r="A731">
            <v>39888</v>
          </cell>
          <cell r="B731">
            <v>11.34</v>
          </cell>
          <cell r="C731">
            <v>229.38981999999999</v>
          </cell>
          <cell r="D731" t="str">
            <v>#Calc</v>
          </cell>
          <cell r="E731" t="str">
            <v>#Calc</v>
          </cell>
          <cell r="F731">
            <v>146.89119170984458</v>
          </cell>
          <cell r="G731">
            <v>129.14953229354524</v>
          </cell>
          <cell r="H731" t="e">
            <v>#VALUE!</v>
          </cell>
          <cell r="I731" t="e">
            <v>#VALUE!</v>
          </cell>
        </row>
        <row r="732">
          <cell r="A732">
            <v>39885</v>
          </cell>
          <cell r="B732">
            <v>11.33</v>
          </cell>
          <cell r="C732">
            <v>221.65016</v>
          </cell>
          <cell r="D732" t="str">
            <v>#Calc</v>
          </cell>
          <cell r="E732" t="str">
            <v>#Calc</v>
          </cell>
          <cell r="F732">
            <v>146.7616580310881</v>
          </cell>
          <cell r="G732">
            <v>124.7920003459154</v>
          </cell>
          <cell r="H732" t="e">
            <v>#VALUE!</v>
          </cell>
          <cell r="I732" t="e">
            <v>#VALUE!</v>
          </cell>
        </row>
        <row r="733">
          <cell r="A733">
            <v>39884</v>
          </cell>
          <cell r="B733">
            <v>11.55</v>
          </cell>
          <cell r="C733">
            <v>219.75308000000001</v>
          </cell>
          <cell r="D733" t="str">
            <v>#Calc</v>
          </cell>
          <cell r="E733" t="str">
            <v>#Calc</v>
          </cell>
          <cell r="F733">
            <v>149.61139896373058</v>
          </cell>
          <cell r="G733">
            <v>123.72391896931623</v>
          </cell>
          <cell r="H733" t="e">
            <v>#VALUE!</v>
          </cell>
          <cell r="I733" t="e">
            <v>#VALUE!</v>
          </cell>
        </row>
        <row r="734">
          <cell r="A734">
            <v>39883</v>
          </cell>
          <cell r="B734">
            <v>10.85</v>
          </cell>
          <cell r="C734">
            <v>209.57811000000001</v>
          </cell>
          <cell r="D734" t="str">
            <v>#Calc</v>
          </cell>
          <cell r="E734" t="str">
            <v>#Calc</v>
          </cell>
          <cell r="F734">
            <v>140.5440414507772</v>
          </cell>
          <cell r="G734">
            <v>117.99527496671465</v>
          </cell>
          <cell r="H734" t="e">
            <v>#VALUE!</v>
          </cell>
          <cell r="I734" t="e">
            <v>#VALUE!</v>
          </cell>
        </row>
        <row r="735">
          <cell r="A735">
            <v>39882</v>
          </cell>
          <cell r="B735">
            <v>10.37</v>
          </cell>
          <cell r="C735">
            <v>206.98703</v>
          </cell>
          <cell r="D735" t="str">
            <v>#Calc</v>
          </cell>
          <cell r="E735" t="str">
            <v>#Calc</v>
          </cell>
          <cell r="F735">
            <v>134.3264248704663</v>
          </cell>
          <cell r="G735">
            <v>116.5364623213446</v>
          </cell>
          <cell r="H735" t="e">
            <v>#VALUE!</v>
          </cell>
          <cell r="I735" t="e">
            <v>#VALUE!</v>
          </cell>
        </row>
        <row r="736">
          <cell r="A736">
            <v>39881</v>
          </cell>
          <cell r="B736">
            <v>9.5</v>
          </cell>
          <cell r="C736">
            <v>195.38799</v>
          </cell>
          <cell r="D736" t="str">
            <v>#Calc</v>
          </cell>
          <cell r="E736" t="str">
            <v>#Calc</v>
          </cell>
          <cell r="F736">
            <v>123.05699481865284</v>
          </cell>
          <cell r="G736">
            <v>110.00604788946562</v>
          </cell>
          <cell r="H736" t="e">
            <v>#VALUE!</v>
          </cell>
          <cell r="I736" t="e">
            <v>#VALUE!</v>
          </cell>
        </row>
        <row r="737">
          <cell r="A737">
            <v>39878</v>
          </cell>
          <cell r="B737">
            <v>9.16</v>
          </cell>
          <cell r="C737">
            <v>193.69746000000001</v>
          </cell>
          <cell r="D737" t="str">
            <v>#Calc</v>
          </cell>
          <cell r="E737" t="str">
            <v>#Calc</v>
          </cell>
          <cell r="F737">
            <v>118.65284974093264</v>
          </cell>
          <cell r="G737">
            <v>109.054256921461</v>
          </cell>
          <cell r="H737" t="e">
            <v>#VALUE!</v>
          </cell>
          <cell r="I737" t="e">
            <v>#VALUE!</v>
          </cell>
        </row>
        <row r="738">
          <cell r="A738">
            <v>39877</v>
          </cell>
          <cell r="B738">
            <v>9.34</v>
          </cell>
          <cell r="C738">
            <v>198.40683000000001</v>
          </cell>
          <cell r="D738" t="str">
            <v>#Calc</v>
          </cell>
          <cell r="E738" t="str">
            <v>#Calc</v>
          </cell>
          <cell r="F738">
            <v>120.98445595854923</v>
          </cell>
          <cell r="G738">
            <v>111.70569512781756</v>
          </cell>
          <cell r="H738" t="e">
            <v>#VALUE!</v>
          </cell>
          <cell r="I738" t="e">
            <v>#VALUE!</v>
          </cell>
        </row>
        <row r="739">
          <cell r="A739">
            <v>39876</v>
          </cell>
          <cell r="B739">
            <v>10.11</v>
          </cell>
          <cell r="C739">
            <v>209.07953000000001</v>
          </cell>
          <cell r="D739" t="str">
            <v>#Calc</v>
          </cell>
          <cell r="E739" t="str">
            <v>#Calc</v>
          </cell>
          <cell r="F739">
            <v>130.95854922279793</v>
          </cell>
          <cell r="G739">
            <v>117.71456776789077</v>
          </cell>
          <cell r="H739" t="e">
            <v>#VALUE!</v>
          </cell>
          <cell r="I739" t="e">
            <v>#VALUE!</v>
          </cell>
        </row>
        <row r="740">
          <cell r="A740">
            <v>39875</v>
          </cell>
          <cell r="B740">
            <v>9.09</v>
          </cell>
          <cell r="C740">
            <v>200.18181999999999</v>
          </cell>
          <cell r="D740" t="str">
            <v>#Calc</v>
          </cell>
          <cell r="E740" t="str">
            <v>#Calc</v>
          </cell>
          <cell r="F740">
            <v>117.74611398963731</v>
          </cell>
          <cell r="G740">
            <v>112.70503820383423</v>
          </cell>
          <cell r="H740" t="e">
            <v>#VALUE!</v>
          </cell>
          <cell r="I740" t="e">
            <v>#VALUE!</v>
          </cell>
        </row>
        <row r="741">
          <cell r="A741">
            <v>39874</v>
          </cell>
          <cell r="B741">
            <v>9.99</v>
          </cell>
          <cell r="C741">
            <v>207.69107</v>
          </cell>
          <cell r="D741" t="str">
            <v>#Calc</v>
          </cell>
          <cell r="E741" t="str">
            <v>#Calc</v>
          </cell>
          <cell r="F741">
            <v>129.40414507772022</v>
          </cell>
          <cell r="G741">
            <v>116.93284624420545</v>
          </cell>
          <cell r="H741" t="e">
            <v>#VALUE!</v>
          </cell>
          <cell r="I741" t="e">
            <v>#VALUE!</v>
          </cell>
        </row>
        <row r="742">
          <cell r="A742">
            <v>39871</v>
          </cell>
          <cell r="B742">
            <v>10.76</v>
          </cell>
          <cell r="C742">
            <v>226.84601000000001</v>
          </cell>
          <cell r="D742" t="str">
            <v>#Calc</v>
          </cell>
          <cell r="E742" t="str">
            <v>#Calc</v>
          </cell>
          <cell r="F742">
            <v>139.37823834196891</v>
          </cell>
          <cell r="G742">
            <v>127.71733328949337</v>
          </cell>
          <cell r="H742" t="e">
            <v>#VALUE!</v>
          </cell>
          <cell r="I742" t="e">
            <v>#VALUE!</v>
          </cell>
        </row>
        <row r="743">
          <cell r="A743">
            <v>39870</v>
          </cell>
          <cell r="B743">
            <v>10.61</v>
          </cell>
          <cell r="C743">
            <v>223.63013000000001</v>
          </cell>
          <cell r="D743" t="str">
            <v>#Calc</v>
          </cell>
          <cell r="E743" t="str">
            <v>#Calc</v>
          </cell>
          <cell r="F743">
            <v>137.43523316062175</v>
          </cell>
          <cell r="G743">
            <v>125.90674989955843</v>
          </cell>
          <cell r="H743" t="e">
            <v>#VALUE!</v>
          </cell>
          <cell r="I743" t="e">
            <v>#VALUE!</v>
          </cell>
        </row>
        <row r="744">
          <cell r="A744">
            <v>39869</v>
          </cell>
          <cell r="B744">
            <v>10.23</v>
          </cell>
          <cell r="C744">
            <v>211.59818000000001</v>
          </cell>
          <cell r="D744" t="str">
            <v>#Calc</v>
          </cell>
          <cell r="E744" t="str">
            <v>#Calc</v>
          </cell>
          <cell r="F744">
            <v>132.51295336787564</v>
          </cell>
          <cell r="G744">
            <v>119.13260135591632</v>
          </cell>
          <cell r="H744" t="e">
            <v>#VALUE!</v>
          </cell>
          <cell r="I744" t="e">
            <v>#VALUE!</v>
          </cell>
        </row>
        <row r="745">
          <cell r="A745">
            <v>39868</v>
          </cell>
          <cell r="B745">
            <v>9.98</v>
          </cell>
          <cell r="C745">
            <v>206.30096</v>
          </cell>
          <cell r="D745" t="str">
            <v>#Calc</v>
          </cell>
          <cell r="E745" t="str">
            <v>#Calc</v>
          </cell>
          <cell r="F745">
            <v>129.27461139896374</v>
          </cell>
          <cell r="G745">
            <v>116.15019574848347</v>
          </cell>
          <cell r="H745" t="e">
            <v>#VALUE!</v>
          </cell>
          <cell r="I745" t="e">
            <v>#VALUE!</v>
          </cell>
        </row>
        <row r="746">
          <cell r="A746">
            <v>39867</v>
          </cell>
          <cell r="B746">
            <v>9.5</v>
          </cell>
          <cell r="C746">
            <v>200.55687</v>
          </cell>
          <cell r="D746" t="str">
            <v>#Calc</v>
          </cell>
          <cell r="E746" t="str">
            <v>#Calc</v>
          </cell>
          <cell r="F746">
            <v>123.05699481865284</v>
          </cell>
          <cell r="G746">
            <v>112.91619636284365</v>
          </cell>
          <cell r="H746" t="e">
            <v>#VALUE!</v>
          </cell>
          <cell r="I746" t="e">
            <v>#VALUE!</v>
          </cell>
        </row>
        <row r="747">
          <cell r="A747">
            <v>39864</v>
          </cell>
          <cell r="B747">
            <v>10.06</v>
          </cell>
          <cell r="C747">
            <v>215.41972000000001</v>
          </cell>
          <cell r="D747" t="str">
            <v>#Calc</v>
          </cell>
          <cell r="E747" t="str">
            <v>#Calc</v>
          </cell>
          <cell r="F747">
            <v>130.31088082901556</v>
          </cell>
          <cell r="G747">
            <v>121.28417941479042</v>
          </cell>
          <cell r="H747" t="e">
            <v>#VALUE!</v>
          </cell>
          <cell r="I747" t="e">
            <v>#VALUE!</v>
          </cell>
        </row>
        <row r="748">
          <cell r="A748">
            <v>39863</v>
          </cell>
          <cell r="B748">
            <v>10.63</v>
          </cell>
          <cell r="C748">
            <v>225.56529</v>
          </cell>
          <cell r="D748" t="str">
            <v>#Calc</v>
          </cell>
          <cell r="E748" t="str">
            <v>#Calc</v>
          </cell>
          <cell r="F748">
            <v>137.69430051813472</v>
          </cell>
          <cell r="G748">
            <v>126.996270824738</v>
          </cell>
          <cell r="H748" t="e">
            <v>#VALUE!</v>
          </cell>
          <cell r="I748" t="e">
            <v>#VALUE!</v>
          </cell>
        </row>
        <row r="749">
          <cell r="A749">
            <v>39862</v>
          </cell>
          <cell r="B749">
            <v>10.92</v>
          </cell>
          <cell r="C749">
            <v>230.86788999999999</v>
          </cell>
          <cell r="D749" t="str">
            <v>#Calc</v>
          </cell>
          <cell r="E749" t="str">
            <v>#Calc</v>
          </cell>
          <cell r="F749">
            <v>141.45077720207254</v>
          </cell>
          <cell r="G749">
            <v>129.98170544402385</v>
          </cell>
          <cell r="H749" t="e">
            <v>#VALUE!</v>
          </cell>
          <cell r="I749" t="e">
            <v>#VALUE!</v>
          </cell>
        </row>
        <row r="750">
          <cell r="A750">
            <v>39861</v>
          </cell>
          <cell r="B750">
            <v>11.1</v>
          </cell>
          <cell r="C750">
            <v>236.6139</v>
          </cell>
          <cell r="D750" t="str">
            <v>#Calc</v>
          </cell>
          <cell r="E750" t="str">
            <v>#Calc</v>
          </cell>
          <cell r="F750">
            <v>143.78238341968913</v>
          </cell>
          <cell r="G750">
            <v>133.21678581530639</v>
          </cell>
          <cell r="H750" t="e">
            <v>#VALUE!</v>
          </cell>
          <cell r="I750" t="e">
            <v>#VALUE!</v>
          </cell>
        </row>
        <row r="751">
          <cell r="A751">
            <v>39860</v>
          </cell>
          <cell r="B751">
            <v>11.87</v>
          </cell>
          <cell r="C751">
            <v>251.83609999999999</v>
          </cell>
          <cell r="D751" t="str">
            <v>#Calc</v>
          </cell>
          <cell r="E751" t="str">
            <v>#Calc</v>
          </cell>
          <cell r="F751">
            <v>153.75647668393782</v>
          </cell>
          <cell r="G751">
            <v>141.78708771657998</v>
          </cell>
          <cell r="H751" t="e">
            <v>#VALUE!</v>
          </cell>
          <cell r="I751" t="e">
            <v>#VALUE!</v>
          </cell>
        </row>
        <row r="752">
          <cell r="A752">
            <v>39857</v>
          </cell>
          <cell r="B752">
            <v>11.87</v>
          </cell>
          <cell r="C752">
            <v>251.83609999999999</v>
          </cell>
          <cell r="D752" t="str">
            <v>#Calc</v>
          </cell>
          <cell r="E752" t="str">
            <v>#Calc</v>
          </cell>
          <cell r="F752">
            <v>153.75647668393782</v>
          </cell>
          <cell r="G752">
            <v>141.78708771657998</v>
          </cell>
          <cell r="H752" t="e">
            <v>#VALUE!</v>
          </cell>
          <cell r="I752" t="e">
            <v>#VALUE!</v>
          </cell>
        </row>
        <row r="753">
          <cell r="A753">
            <v>39856</v>
          </cell>
          <cell r="B753">
            <v>11.6</v>
          </cell>
          <cell r="C753">
            <v>246.21303</v>
          </cell>
          <cell r="D753" t="str">
            <v>#Calc</v>
          </cell>
          <cell r="E753" t="str">
            <v>#Calc</v>
          </cell>
          <cell r="F753">
            <v>150.25906735751295</v>
          </cell>
          <cell r="G753">
            <v>138.62122420723216</v>
          </cell>
          <cell r="H753" t="e">
            <v>#VALUE!</v>
          </cell>
          <cell r="I753" t="e">
            <v>#VALUE!</v>
          </cell>
        </row>
        <row r="754">
          <cell r="A754">
            <v>39855</v>
          </cell>
          <cell r="B754">
            <v>11.28</v>
          </cell>
          <cell r="C754">
            <v>244.33498</v>
          </cell>
          <cell r="D754" t="str">
            <v>#Calc</v>
          </cell>
          <cell r="E754" t="str">
            <v>#Calc</v>
          </cell>
          <cell r="F754">
            <v>146.11398963730568</v>
          </cell>
          <cell r="G754">
            <v>137.56385697478962</v>
          </cell>
          <cell r="H754" t="e">
            <v>#VALUE!</v>
          </cell>
          <cell r="I754" t="e">
            <v>#VALUE!</v>
          </cell>
        </row>
        <row r="755">
          <cell r="A755">
            <v>39854</v>
          </cell>
          <cell r="B755">
            <v>11.27</v>
          </cell>
          <cell r="C755">
            <v>246.68358000000001</v>
          </cell>
          <cell r="D755" t="str">
            <v>#Calc</v>
          </cell>
          <cell r="E755" t="str">
            <v>#Calc</v>
          </cell>
          <cell r="F755">
            <v>145.98445595854923</v>
          </cell>
          <cell r="G755">
            <v>138.8861501416992</v>
          </cell>
          <cell r="H755" t="e">
            <v>#VALUE!</v>
          </cell>
          <cell r="I755" t="e">
            <v>#VALUE!</v>
          </cell>
        </row>
        <row r="756">
          <cell r="A756">
            <v>39853</v>
          </cell>
          <cell r="B756">
            <v>11.43</v>
          </cell>
          <cell r="C756">
            <v>252.08968999999999</v>
          </cell>
          <cell r="D756" t="str">
            <v>#Calc</v>
          </cell>
          <cell r="E756" t="str">
            <v>#Calc</v>
          </cell>
          <cell r="F756">
            <v>148.05699481865284</v>
          </cell>
          <cell r="G756">
            <v>141.92986227342089</v>
          </cell>
          <cell r="H756" t="e">
            <v>#VALUE!</v>
          </cell>
          <cell r="I756" t="e">
            <v>#VALUE!</v>
          </cell>
        </row>
        <row r="757">
          <cell r="A757">
            <v>39850</v>
          </cell>
          <cell r="B757">
            <v>11.7</v>
          </cell>
          <cell r="C757">
            <v>251.51034999999999</v>
          </cell>
          <cell r="D757" t="str">
            <v>#Calc</v>
          </cell>
          <cell r="E757" t="str">
            <v>#Calc</v>
          </cell>
          <cell r="F757">
            <v>151.55440414507774</v>
          </cell>
          <cell r="G757">
            <v>141.60368611600057</v>
          </cell>
          <cell r="H757" t="e">
            <v>#VALUE!</v>
          </cell>
          <cell r="I757" t="e">
            <v>#VALUE!</v>
          </cell>
        </row>
        <row r="758">
          <cell r="A758">
            <v>39849</v>
          </cell>
          <cell r="B758">
            <v>11.85</v>
          </cell>
          <cell r="C758">
            <v>247.66403</v>
          </cell>
          <cell r="D758" t="str">
            <v>#Calc</v>
          </cell>
          <cell r="E758" t="str">
            <v>#Calc</v>
          </cell>
          <cell r="F758">
            <v>153.49740932642487</v>
          </cell>
          <cell r="G758">
            <v>139.43815658617527</v>
          </cell>
          <cell r="H758" t="e">
            <v>#VALUE!</v>
          </cell>
          <cell r="I758" t="e">
            <v>#VALUE!</v>
          </cell>
        </row>
        <row r="759">
          <cell r="A759">
            <v>39848</v>
          </cell>
          <cell r="B759">
            <v>12.23</v>
          </cell>
          <cell r="C759">
            <v>250.02987999999999</v>
          </cell>
          <cell r="D759" t="str">
            <v>#Calc</v>
          </cell>
          <cell r="E759" t="str">
            <v>#Calc</v>
          </cell>
          <cell r="F759">
            <v>158.41968911917098</v>
          </cell>
          <cell r="G759">
            <v>140.77016173346857</v>
          </cell>
          <cell r="H759" t="e">
            <v>#VALUE!</v>
          </cell>
          <cell r="I759" t="e">
            <v>#VALUE!</v>
          </cell>
        </row>
        <row r="760">
          <cell r="A760">
            <v>39847</v>
          </cell>
          <cell r="B760">
            <v>13.4</v>
          </cell>
          <cell r="C760">
            <v>257.52078</v>
          </cell>
          <cell r="D760" t="str">
            <v>#Calc</v>
          </cell>
          <cell r="E760" t="str">
            <v>#Calc</v>
          </cell>
          <cell r="F760">
            <v>173.57512953367876</v>
          </cell>
          <cell r="G760">
            <v>144.98763847876495</v>
          </cell>
          <cell r="H760" t="e">
            <v>#VALUE!</v>
          </cell>
          <cell r="I760" t="e">
            <v>#VALUE!</v>
          </cell>
        </row>
        <row r="761">
          <cell r="A761">
            <v>39846</v>
          </cell>
          <cell r="B761">
            <v>12.86</v>
          </cell>
          <cell r="C761">
            <v>252.99459999999999</v>
          </cell>
          <cell r="D761" t="str">
            <v>#Calc</v>
          </cell>
          <cell r="E761" t="str">
            <v>#Calc</v>
          </cell>
          <cell r="F761">
            <v>166.58031088082902</v>
          </cell>
          <cell r="G761">
            <v>142.43933868901664</v>
          </cell>
          <cell r="H761" t="e">
            <v>#VALUE!</v>
          </cell>
          <cell r="I761" t="e">
            <v>#VALUE!</v>
          </cell>
        </row>
        <row r="762">
          <cell r="A762">
            <v>39843</v>
          </cell>
          <cell r="B762">
            <v>12.46</v>
          </cell>
          <cell r="C762">
            <v>251.60489999999999</v>
          </cell>
          <cell r="D762" t="str">
            <v>#Calc</v>
          </cell>
          <cell r="E762" t="str">
            <v>#Calc</v>
          </cell>
          <cell r="F762">
            <v>161.39896373056996</v>
          </cell>
          <cell r="G762">
            <v>141.65691902877043</v>
          </cell>
          <cell r="H762" t="e">
            <v>#VALUE!</v>
          </cell>
          <cell r="I762" t="e">
            <v>#VALUE!</v>
          </cell>
        </row>
        <row r="763">
          <cell r="A763">
            <v>39842</v>
          </cell>
          <cell r="B763">
            <v>12.52</v>
          </cell>
          <cell r="C763">
            <v>252.61586</v>
          </cell>
          <cell r="D763" t="str">
            <v>#Calc</v>
          </cell>
          <cell r="E763" t="str">
            <v>#Calc</v>
          </cell>
          <cell r="F763">
            <v>162.1761658031088</v>
          </cell>
          <cell r="G763">
            <v>142.22610301072518</v>
          </cell>
          <cell r="H763" t="e">
            <v>#VALUE!</v>
          </cell>
          <cell r="I763" t="e">
            <v>#VALUE!</v>
          </cell>
        </row>
        <row r="764">
          <cell r="A764">
            <v>39841</v>
          </cell>
          <cell r="B764">
            <v>13.27</v>
          </cell>
          <cell r="C764">
            <v>260.61133000000001</v>
          </cell>
          <cell r="D764" t="str">
            <v>#Calc</v>
          </cell>
          <cell r="E764" t="str">
            <v>#Calc</v>
          </cell>
          <cell r="F764">
            <v>171.89119170984455</v>
          </cell>
          <cell r="G764">
            <v>146.72765940484535</v>
          </cell>
          <cell r="H764" t="e">
            <v>#VALUE!</v>
          </cell>
          <cell r="I764" t="e">
            <v>#VALUE!</v>
          </cell>
        </row>
        <row r="765">
          <cell r="A765">
            <v>39840</v>
          </cell>
          <cell r="B765">
            <v>12.6</v>
          </cell>
          <cell r="C765">
            <v>251.39478</v>
          </cell>
          <cell r="D765" t="str">
            <v>#Calc</v>
          </cell>
          <cell r="E765" t="str">
            <v>#Calc</v>
          </cell>
          <cell r="F765">
            <v>163.21243523316062</v>
          </cell>
          <cell r="G765">
            <v>141.53861866249648</v>
          </cell>
          <cell r="H765" t="e">
            <v>#VALUE!</v>
          </cell>
          <cell r="I765" t="e">
            <v>#VALUE!</v>
          </cell>
        </row>
        <row r="766">
          <cell r="A766">
            <v>39839</v>
          </cell>
          <cell r="B766">
            <v>9.7200000000000006</v>
          </cell>
          <cell r="C766">
            <v>234.93181000000001</v>
          </cell>
          <cell r="D766" t="str">
            <v>#Calc</v>
          </cell>
          <cell r="E766" t="str">
            <v>#Calc</v>
          </cell>
          <cell r="F766">
            <v>125.90673575129534</v>
          </cell>
          <cell r="G766">
            <v>132.26974668002285</v>
          </cell>
          <cell r="H766" t="e">
            <v>#VALUE!</v>
          </cell>
          <cell r="I766" t="e">
            <v>#VALUE!</v>
          </cell>
        </row>
        <row r="767">
          <cell r="A767">
            <v>39836</v>
          </cell>
          <cell r="B767">
            <v>9.08</v>
          </cell>
          <cell r="C767">
            <v>224.00391999999999</v>
          </cell>
          <cell r="D767" t="str">
            <v>#Calc</v>
          </cell>
          <cell r="E767" t="str">
            <v>#Calc</v>
          </cell>
          <cell r="F767">
            <v>117.61658031088082</v>
          </cell>
          <cell r="G767">
            <v>126.11719866173978</v>
          </cell>
          <cell r="H767" t="e">
            <v>#VALUE!</v>
          </cell>
          <cell r="I767" t="e">
            <v>#VALUE!</v>
          </cell>
        </row>
        <row r="768">
          <cell r="A768">
            <v>39835</v>
          </cell>
          <cell r="B768">
            <v>8.31</v>
          </cell>
          <cell r="C768">
            <v>215.01476</v>
          </cell>
          <cell r="D768" t="str">
            <v>#Calc</v>
          </cell>
          <cell r="E768" t="str">
            <v>#Calc</v>
          </cell>
          <cell r="F768">
            <v>107.64248704663213</v>
          </cell>
          <cell r="G768">
            <v>121.0561815263157</v>
          </cell>
          <cell r="H768" t="e">
            <v>#VALUE!</v>
          </cell>
          <cell r="I768" t="e">
            <v>#VALUE!</v>
          </cell>
        </row>
        <row r="769">
          <cell r="A769">
            <v>39834</v>
          </cell>
          <cell r="B769">
            <v>8.4700000000000006</v>
          </cell>
          <cell r="C769">
            <v>221.518</v>
          </cell>
          <cell r="D769" t="str">
            <v>#Calc</v>
          </cell>
          <cell r="E769" t="str">
            <v>#Calc</v>
          </cell>
          <cell r="F769">
            <v>109.71502590673576</v>
          </cell>
          <cell r="G769">
            <v>124.71759250084227</v>
          </cell>
          <cell r="H769" t="e">
            <v>#VALUE!</v>
          </cell>
          <cell r="I769" t="e">
            <v>#VALUE!</v>
          </cell>
        </row>
        <row r="770">
          <cell r="A770">
            <v>39833</v>
          </cell>
          <cell r="B770">
            <v>7.6</v>
          </cell>
          <cell r="C770">
            <v>202.95409000000001</v>
          </cell>
          <cell r="D770" t="str">
            <v>#Calc</v>
          </cell>
          <cell r="E770" t="str">
            <v>#Calc</v>
          </cell>
          <cell r="F770">
            <v>98.445595854922274</v>
          </cell>
          <cell r="G770">
            <v>114.26586323910142</v>
          </cell>
          <cell r="H770" t="e">
            <v>#VALUE!</v>
          </cell>
          <cell r="I770" t="e">
            <v>#VALUE!</v>
          </cell>
        </row>
        <row r="771">
          <cell r="A771">
            <v>39832</v>
          </cell>
          <cell r="B771">
            <v>7.49</v>
          </cell>
          <cell r="C771">
            <v>211.83823000000001</v>
          </cell>
          <cell r="D771" t="str">
            <v>#Calc</v>
          </cell>
          <cell r="E771" t="str">
            <v>#Calc</v>
          </cell>
          <cell r="F771">
            <v>97.020725388601036</v>
          </cell>
          <cell r="G771">
            <v>119.26775271192274</v>
          </cell>
          <cell r="H771" t="e">
            <v>#VALUE!</v>
          </cell>
          <cell r="I771" t="e">
            <v>#VALUE!</v>
          </cell>
        </row>
        <row r="772">
          <cell r="A772">
            <v>39829</v>
          </cell>
          <cell r="B772">
            <v>7.49</v>
          </cell>
          <cell r="C772">
            <v>211.83823000000001</v>
          </cell>
          <cell r="D772" t="str">
            <v>#Calc</v>
          </cell>
          <cell r="E772" t="str">
            <v>#Calc</v>
          </cell>
          <cell r="F772">
            <v>97.020725388601036</v>
          </cell>
          <cell r="G772">
            <v>119.26775271192274</v>
          </cell>
          <cell r="H772" t="e">
            <v>#VALUE!</v>
          </cell>
          <cell r="I772" t="e">
            <v>#VALUE!</v>
          </cell>
        </row>
        <row r="773">
          <cell r="A773">
            <v>39828</v>
          </cell>
          <cell r="B773">
            <v>7.77</v>
          </cell>
          <cell r="C773">
            <v>212.81564</v>
          </cell>
          <cell r="D773" t="str">
            <v>#Calc</v>
          </cell>
          <cell r="E773" t="str">
            <v>#Calc</v>
          </cell>
          <cell r="F773">
            <v>100.64766839378238</v>
          </cell>
          <cell r="G773">
            <v>119.81804759579786</v>
          </cell>
          <cell r="H773" t="e">
            <v>#VALUE!</v>
          </cell>
          <cell r="I773" t="e">
            <v>#VALUE!</v>
          </cell>
        </row>
        <row r="774">
          <cell r="A774">
            <v>39827</v>
          </cell>
          <cell r="B774">
            <v>8.4</v>
          </cell>
          <cell r="C774">
            <v>220.43020000000001</v>
          </cell>
          <cell r="D774" t="str">
            <v>#Calc</v>
          </cell>
          <cell r="E774" t="str">
            <v>#Calc</v>
          </cell>
          <cell r="F774">
            <v>108.80829015544042</v>
          </cell>
          <cell r="G774">
            <v>124.10514657264495</v>
          </cell>
          <cell r="H774" t="e">
            <v>#VALUE!</v>
          </cell>
          <cell r="I774" t="e">
            <v>#VALUE!</v>
          </cell>
        </row>
        <row r="775">
          <cell r="A775">
            <v>39826</v>
          </cell>
          <cell r="B775">
            <v>8.5500000000000007</v>
          </cell>
          <cell r="C775">
            <v>227.18185</v>
          </cell>
          <cell r="D775" t="str">
            <v>#Calc</v>
          </cell>
          <cell r="E775" t="str">
            <v>#Calc</v>
          </cell>
          <cell r="F775">
            <v>110.75129533678758</v>
          </cell>
          <cell r="G775">
            <v>127.90641569483054</v>
          </cell>
          <cell r="H775" t="e">
            <v>#VALUE!</v>
          </cell>
          <cell r="I775" t="e">
            <v>#VALUE!</v>
          </cell>
        </row>
        <row r="776">
          <cell r="A776">
            <v>39825</v>
          </cell>
          <cell r="B776">
            <v>8.98</v>
          </cell>
          <cell r="C776">
            <v>225.47351</v>
          </cell>
          <cell r="D776" t="str">
            <v>#Calc</v>
          </cell>
          <cell r="E776" t="str">
            <v>#Calc</v>
          </cell>
          <cell r="F776">
            <v>116.32124352331607</v>
          </cell>
          <cell r="G776">
            <v>126.94459745896309</v>
          </cell>
          <cell r="H776" t="e">
            <v>#VALUE!</v>
          </cell>
          <cell r="I776" t="e">
            <v>#VALUE!</v>
          </cell>
        </row>
        <row r="777">
          <cell r="A777">
            <v>39822</v>
          </cell>
          <cell r="B777">
            <v>9.84</v>
          </cell>
          <cell r="C777">
            <v>237.0745</v>
          </cell>
          <cell r="D777" t="str">
            <v>#Calc</v>
          </cell>
          <cell r="E777" t="str">
            <v>#Calc</v>
          </cell>
          <cell r="F777">
            <v>127.46113989637307</v>
          </cell>
          <cell r="G777">
            <v>133.47610976688543</v>
          </cell>
          <cell r="H777" t="e">
            <v>#VALUE!</v>
          </cell>
          <cell r="I777" t="e">
            <v>#VALUE!</v>
          </cell>
        </row>
        <row r="778">
          <cell r="A778">
            <v>39821</v>
          </cell>
          <cell r="B778">
            <v>10.23</v>
          </cell>
          <cell r="C778">
            <v>241.97304</v>
          </cell>
          <cell r="D778" t="str">
            <v>#Calc</v>
          </cell>
          <cell r="E778" t="str">
            <v>#Calc</v>
          </cell>
          <cell r="F778">
            <v>132.51295336787564</v>
          </cell>
          <cell r="G778">
            <v>136.23405320971662</v>
          </cell>
          <cell r="H778" t="e">
            <v>#VALUE!</v>
          </cell>
          <cell r="I778" t="e">
            <v>#VALUE!</v>
          </cell>
        </row>
        <row r="779">
          <cell r="A779">
            <v>39820</v>
          </cell>
          <cell r="B779">
            <v>10.73</v>
          </cell>
          <cell r="C779">
            <v>238.95593</v>
          </cell>
          <cell r="D779" t="str">
            <v>#Calc</v>
          </cell>
          <cell r="E779" t="str">
            <v>#Calc</v>
          </cell>
          <cell r="F779">
            <v>138.98963730569949</v>
          </cell>
          <cell r="G779">
            <v>134.53537998446984</v>
          </cell>
          <cell r="H779" t="e">
            <v>#VALUE!</v>
          </cell>
          <cell r="I779" t="e">
            <v>#VALUE!</v>
          </cell>
        </row>
        <row r="780">
          <cell r="A780">
            <v>39819</v>
          </cell>
          <cell r="B780">
            <v>11.88</v>
          </cell>
          <cell r="C780">
            <v>254.6232</v>
          </cell>
          <cell r="D780" t="str">
            <v>#Calc</v>
          </cell>
          <cell r="E780" t="str">
            <v>#Calc</v>
          </cell>
          <cell r="F780">
            <v>153.88601036269432</v>
          </cell>
          <cell r="G780">
            <v>143.35626223991036</v>
          </cell>
          <cell r="H780" t="e">
            <v>#VALUE!</v>
          </cell>
          <cell r="I780" t="e">
            <v>#VALUE!</v>
          </cell>
        </row>
        <row r="781">
          <cell r="A781">
            <v>39818</v>
          </cell>
          <cell r="B781">
            <v>10.15</v>
          </cell>
          <cell r="C781">
            <v>230.10011</v>
          </cell>
          <cell r="D781" t="str">
            <v>#Calc</v>
          </cell>
          <cell r="E781" t="str">
            <v>#Calc</v>
          </cell>
          <cell r="F781">
            <v>131.47668393782382</v>
          </cell>
          <cell r="G781">
            <v>129.54943504987847</v>
          </cell>
          <cell r="H781" t="e">
            <v>#VALUE!</v>
          </cell>
          <cell r="I781" t="e">
            <v>#VALUE!</v>
          </cell>
        </row>
        <row r="782">
          <cell r="A782">
            <v>39815</v>
          </cell>
          <cell r="B782">
            <v>9.51</v>
          </cell>
          <cell r="C782">
            <v>219.26885999999999</v>
          </cell>
          <cell r="D782" t="str">
            <v>#Calc</v>
          </cell>
          <cell r="E782" t="str">
            <v>#Calc</v>
          </cell>
          <cell r="F782">
            <v>123.18652849740931</v>
          </cell>
          <cell r="G782">
            <v>123.45129664227844</v>
          </cell>
          <cell r="H782" t="e">
            <v>#VALUE!</v>
          </cell>
          <cell r="I782" t="e">
            <v>#VALUE!</v>
          </cell>
        </row>
        <row r="783">
          <cell r="A783">
            <v>39814</v>
          </cell>
          <cell r="B783">
            <v>7.98</v>
          </cell>
          <cell r="C783">
            <v>191.1978</v>
          </cell>
          <cell r="D783" t="str">
            <v>#Calc</v>
          </cell>
          <cell r="E783" t="str">
            <v>#Calc</v>
          </cell>
          <cell r="F783">
            <v>103.3678756476684</v>
          </cell>
          <cell r="G783">
            <v>107.64691495705785</v>
          </cell>
          <cell r="H783" t="e">
            <v>#VALUE!</v>
          </cell>
          <cell r="I783" t="e">
            <v>#VALUE!</v>
          </cell>
        </row>
        <row r="784">
          <cell r="A784">
            <v>39813</v>
          </cell>
          <cell r="B784">
            <v>7.98</v>
          </cell>
          <cell r="C784">
            <v>191.1978</v>
          </cell>
          <cell r="D784" t="str">
            <v>#Calc</v>
          </cell>
          <cell r="E784" t="str">
            <v>#Calc</v>
          </cell>
          <cell r="F784">
            <v>103.3678756476684</v>
          </cell>
          <cell r="G784">
            <v>107.64691495705785</v>
          </cell>
          <cell r="H784" t="e">
            <v>#VALUE!</v>
          </cell>
          <cell r="I784" t="e">
            <v>#VALUE!</v>
          </cell>
        </row>
        <row r="785">
          <cell r="A785">
            <v>39812</v>
          </cell>
          <cell r="B785">
            <v>7.75</v>
          </cell>
          <cell r="C785">
            <v>177.87186</v>
          </cell>
          <cell r="D785" t="str">
            <v>#Calc</v>
          </cell>
          <cell r="E785" t="str">
            <v>#Calc</v>
          </cell>
          <cell r="F785">
            <v>100.38860103626943</v>
          </cell>
          <cell r="G785">
            <v>100.14423276143188</v>
          </cell>
          <cell r="H785" t="e">
            <v>#VALUE!</v>
          </cell>
          <cell r="I785" t="e">
            <v>#VALUE!</v>
          </cell>
        </row>
        <row r="786">
          <cell r="A786">
            <v>39811</v>
          </cell>
          <cell r="B786">
            <v>7.72</v>
          </cell>
          <cell r="C786">
            <v>177.61568</v>
          </cell>
          <cell r="D786" t="str">
            <v>#Calc</v>
          </cell>
          <cell r="E786" t="str">
            <v>#Calc</v>
          </cell>
          <cell r="F786">
            <v>100</v>
          </cell>
          <cell r="G786">
            <v>100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CBE4A-F783-4E55-9C1E-C4CBBB4CDFD2}">
  <dimension ref="A1:M28"/>
  <sheetViews>
    <sheetView showGridLines="0" showRowColHeaders="0" tabSelected="1" zoomScale="110" zoomScaleNormal="110" workbookViewId="0">
      <selection activeCell="E29" sqref="E29"/>
    </sheetView>
  </sheetViews>
  <sheetFormatPr baseColWidth="10" defaultColWidth="10.85546875" defaultRowHeight="15"/>
  <cols>
    <col min="1" max="16384" width="10.85546875" style="37"/>
  </cols>
  <sheetData>
    <row r="1" spans="1:13">
      <c r="A1"/>
      <c r="B1"/>
      <c r="C1"/>
      <c r="D1"/>
      <c r="E1"/>
      <c r="F1"/>
      <c r="G1"/>
      <c r="H1"/>
      <c r="I1"/>
      <c r="J1"/>
      <c r="K1"/>
      <c r="L1"/>
      <c r="M1"/>
    </row>
    <row r="2" spans="1:13">
      <c r="A2"/>
      <c r="B2"/>
      <c r="C2"/>
      <c r="D2"/>
      <c r="E2"/>
      <c r="F2"/>
      <c r="G2"/>
      <c r="H2"/>
      <c r="I2"/>
      <c r="J2"/>
      <c r="K2"/>
      <c r="L2"/>
      <c r="M2"/>
    </row>
    <row r="3" spans="1:13">
      <c r="A3"/>
      <c r="B3"/>
      <c r="C3"/>
      <c r="D3"/>
      <c r="E3"/>
      <c r="F3"/>
      <c r="G3"/>
      <c r="H3"/>
      <c r="I3"/>
      <c r="J3"/>
      <c r="K3"/>
      <c r="L3"/>
      <c r="M3"/>
    </row>
    <row r="4" spans="1:13">
      <c r="A4"/>
      <c r="B4"/>
      <c r="C4"/>
      <c r="D4"/>
      <c r="E4"/>
      <c r="F4"/>
      <c r="G4"/>
      <c r="H4"/>
      <c r="I4"/>
      <c r="J4"/>
      <c r="K4"/>
      <c r="L4"/>
      <c r="M4"/>
    </row>
    <row r="5" spans="1:13">
      <c r="A5"/>
      <c r="B5"/>
      <c r="C5"/>
      <c r="D5"/>
      <c r="E5"/>
      <c r="F5"/>
      <c r="G5"/>
      <c r="H5"/>
      <c r="I5"/>
      <c r="J5"/>
      <c r="K5"/>
      <c r="L5"/>
      <c r="M5"/>
    </row>
    <row r="6" spans="1:13">
      <c r="A6"/>
      <c r="B6"/>
      <c r="C6"/>
      <c r="D6"/>
      <c r="E6"/>
      <c r="F6"/>
      <c r="G6"/>
      <c r="H6"/>
      <c r="I6"/>
      <c r="J6"/>
      <c r="K6"/>
      <c r="L6"/>
      <c r="M6"/>
    </row>
    <row r="7" spans="1:13">
      <c r="A7"/>
      <c r="B7"/>
      <c r="C7"/>
      <c r="D7"/>
      <c r="E7"/>
      <c r="F7"/>
      <c r="G7"/>
      <c r="H7"/>
      <c r="I7"/>
      <c r="J7"/>
      <c r="K7"/>
      <c r="L7"/>
      <c r="M7"/>
    </row>
    <row r="8" spans="1:13">
      <c r="A8"/>
      <c r="B8"/>
      <c r="C8"/>
      <c r="D8"/>
      <c r="E8"/>
      <c r="F8"/>
      <c r="G8"/>
      <c r="H8"/>
      <c r="I8"/>
      <c r="J8"/>
      <c r="K8"/>
      <c r="L8"/>
      <c r="M8"/>
    </row>
    <row r="9" spans="1:13">
      <c r="A9"/>
      <c r="B9"/>
      <c r="C9"/>
      <c r="D9"/>
      <c r="E9"/>
      <c r="F9"/>
      <c r="G9"/>
      <c r="H9"/>
      <c r="I9"/>
      <c r="J9"/>
      <c r="K9"/>
      <c r="L9"/>
      <c r="M9"/>
    </row>
    <row r="10" spans="1:13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>
      <c r="A12"/>
      <c r="B12"/>
      <c r="C12"/>
      <c r="D12"/>
      <c r="E12"/>
      <c r="F12"/>
      <c r="G12"/>
      <c r="H12"/>
      <c r="I12"/>
      <c r="J12"/>
      <c r="K12"/>
      <c r="L12"/>
      <c r="M12"/>
    </row>
    <row r="13" spans="1:13">
      <c r="A13"/>
      <c r="B13"/>
      <c r="C13"/>
      <c r="D13"/>
      <c r="E13"/>
      <c r="F13"/>
      <c r="G13"/>
      <c r="H13"/>
      <c r="I13"/>
      <c r="J13"/>
      <c r="K13"/>
      <c r="L13"/>
      <c r="M13"/>
    </row>
    <row r="14" spans="1:13">
      <c r="A14"/>
      <c r="B14"/>
      <c r="C14"/>
      <c r="D14"/>
      <c r="E14"/>
      <c r="F14"/>
      <c r="G14"/>
      <c r="H14"/>
      <c r="I14"/>
      <c r="J14"/>
      <c r="K14"/>
      <c r="L14"/>
      <c r="M14"/>
    </row>
    <row r="15" spans="1:13">
      <c r="A15"/>
      <c r="B15"/>
      <c r="C15"/>
      <c r="D15"/>
      <c r="E15"/>
      <c r="F15"/>
      <c r="G15"/>
      <c r="H15"/>
      <c r="I15"/>
      <c r="J15"/>
      <c r="K15"/>
      <c r="L15"/>
      <c r="M15"/>
    </row>
    <row r="16" spans="1:13">
      <c r="A16"/>
      <c r="B16"/>
      <c r="C16"/>
      <c r="D16"/>
      <c r="E16"/>
      <c r="F16"/>
      <c r="G16"/>
      <c r="H16"/>
      <c r="I16"/>
      <c r="J16"/>
      <c r="K16"/>
      <c r="L16"/>
      <c r="M16"/>
    </row>
    <row r="17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>
      <c r="A28"/>
      <c r="B28"/>
      <c r="C28"/>
      <c r="D28"/>
      <c r="E28"/>
      <c r="F28"/>
      <c r="G28"/>
      <c r="H28"/>
      <c r="I28"/>
      <c r="J28"/>
      <c r="K28"/>
      <c r="L28"/>
      <c r="M2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F9ED9-5846-4862-95F0-9FA997183090}">
  <dimension ref="B2:X169"/>
  <sheetViews>
    <sheetView showGridLines="0" topLeftCell="C3" zoomScale="85" zoomScaleNormal="85" workbookViewId="0">
      <pane xSplit="1" ySplit="3" topLeftCell="R138" activePane="bottomRight" state="frozen"/>
      <selection activeCell="C3" sqref="C3"/>
      <selection pane="topRight" activeCell="D3" sqref="D3"/>
      <selection pane="bottomLeft" activeCell="C6" sqref="C6"/>
      <selection pane="bottomRight" activeCell="Z42" sqref="Z42"/>
    </sheetView>
  </sheetViews>
  <sheetFormatPr baseColWidth="10" defaultColWidth="12.42578125" defaultRowHeight="14.25" outlineLevelCol="1"/>
  <cols>
    <col min="1" max="1" width="5" style="3" customWidth="1"/>
    <col min="2" max="3" width="88.85546875" style="3" customWidth="1"/>
    <col min="4" max="4" width="15" style="3" bestFit="1" customWidth="1"/>
    <col min="5" max="7" width="12.140625" style="3" hidden="1" customWidth="1" outlineLevel="1"/>
    <col min="8" max="8" width="12.140625" style="3" bestFit="1" customWidth="1" collapsed="1"/>
    <col min="9" max="9" width="12.140625" style="3" hidden="1" customWidth="1" outlineLevel="1"/>
    <col min="10" max="11" width="13.42578125" style="3" hidden="1" customWidth="1" outlineLevel="1"/>
    <col min="12" max="12" width="13.42578125" style="3" customWidth="1" collapsed="1"/>
    <col min="13" max="16" width="13.42578125" style="3" customWidth="1"/>
    <col min="17" max="18" width="13.42578125" style="3" bestFit="1" customWidth="1"/>
    <col min="19" max="21" width="13.42578125" style="3" customWidth="1"/>
    <col min="22" max="24" width="13.42578125" style="3" bestFit="1" customWidth="1"/>
    <col min="25" max="16384" width="12.42578125" style="3"/>
  </cols>
  <sheetData>
    <row r="2" spans="2:24" ht="15.75" thickBot="1">
      <c r="B2" s="1" t="s">
        <v>0</v>
      </c>
      <c r="C2" s="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2:24" ht="15">
      <c r="B3" s="4" t="s">
        <v>35</v>
      </c>
      <c r="C3" s="4" t="s">
        <v>36</v>
      </c>
    </row>
    <row r="5" spans="2:24" ht="15">
      <c r="B5" s="28" t="s">
        <v>8</v>
      </c>
      <c r="C5" s="28" t="s">
        <v>9</v>
      </c>
      <c r="D5" s="6" t="s">
        <v>1</v>
      </c>
      <c r="E5" s="6" t="s">
        <v>2</v>
      </c>
      <c r="F5" s="6" t="s">
        <v>3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199</v>
      </c>
      <c r="L5" s="6" t="s">
        <v>320</v>
      </c>
      <c r="M5" s="6" t="s">
        <v>321</v>
      </c>
      <c r="N5" s="6" t="s">
        <v>323</v>
      </c>
      <c r="O5" s="6" t="s">
        <v>324</v>
      </c>
      <c r="P5" s="6" t="s">
        <v>329</v>
      </c>
      <c r="Q5" s="6" t="s">
        <v>332</v>
      </c>
      <c r="R5" s="6" t="s">
        <v>333</v>
      </c>
      <c r="S5" s="6" t="s">
        <v>334</v>
      </c>
      <c r="T5" s="6" t="s">
        <v>335</v>
      </c>
      <c r="U5" s="6" t="s">
        <v>336</v>
      </c>
      <c r="V5" s="6" t="s">
        <v>339</v>
      </c>
      <c r="W5" s="6" t="s">
        <v>341</v>
      </c>
      <c r="X5" s="6" t="s">
        <v>356</v>
      </c>
    </row>
    <row r="6" spans="2:24">
      <c r="B6" s="7" t="s">
        <v>10</v>
      </c>
      <c r="C6" s="7" t="s">
        <v>31</v>
      </c>
      <c r="D6" s="9"/>
      <c r="E6" s="8">
        <v>134212</v>
      </c>
      <c r="F6" s="9">
        <v>98192</v>
      </c>
      <c r="G6" s="9">
        <v>125578</v>
      </c>
      <c r="H6" s="9">
        <v>141906</v>
      </c>
      <c r="I6" s="8">
        <v>130351</v>
      </c>
      <c r="J6" s="9">
        <v>141276</v>
      </c>
      <c r="K6" s="9">
        <v>143130</v>
      </c>
      <c r="L6" s="9">
        <v>162922</v>
      </c>
      <c r="M6" s="8">
        <v>159867</v>
      </c>
      <c r="N6" s="9">
        <v>169597</v>
      </c>
      <c r="O6" s="9">
        <v>170338</v>
      </c>
      <c r="P6" s="9">
        <v>174957</v>
      </c>
      <c r="Q6" s="8">
        <v>174879</v>
      </c>
      <c r="R6" s="8">
        <v>181612</v>
      </c>
      <c r="S6" s="8">
        <v>178825</v>
      </c>
      <c r="T6" s="8">
        <v>188573</v>
      </c>
      <c r="U6" s="8">
        <v>179120</v>
      </c>
      <c r="V6" s="8">
        <v>189540</v>
      </c>
      <c r="W6" s="8">
        <v>193235</v>
      </c>
      <c r="X6" s="8">
        <f>+X34-W34</f>
        <v>185563</v>
      </c>
    </row>
    <row r="7" spans="2:24">
      <c r="B7" s="7" t="s">
        <v>11</v>
      </c>
      <c r="C7" s="7" t="s">
        <v>32</v>
      </c>
      <c r="D7" s="9"/>
      <c r="E7" s="8">
        <v>25432</v>
      </c>
      <c r="F7" s="9">
        <v>3183</v>
      </c>
      <c r="G7" s="9">
        <v>18536</v>
      </c>
      <c r="H7" s="9">
        <v>12810</v>
      </c>
      <c r="I7" s="8">
        <v>26836</v>
      </c>
      <c r="J7" s="9">
        <v>30553</v>
      </c>
      <c r="K7" s="9">
        <v>44482</v>
      </c>
      <c r="L7" s="9">
        <v>50785</v>
      </c>
      <c r="M7" s="8">
        <v>32678</v>
      </c>
      <c r="N7" s="9">
        <v>40651</v>
      </c>
      <c r="O7" s="9">
        <v>12920</v>
      </c>
      <c r="P7" s="9">
        <v>38540</v>
      </c>
      <c r="Q7" s="8">
        <v>38296</v>
      </c>
      <c r="R7" s="8">
        <v>20836</v>
      </c>
      <c r="S7" s="8">
        <v>27774</v>
      </c>
      <c r="T7" s="8">
        <v>40688</v>
      </c>
      <c r="U7" s="8">
        <v>24836</v>
      </c>
      <c r="V7" s="8">
        <v>28398</v>
      </c>
      <c r="W7" s="8">
        <v>30486</v>
      </c>
      <c r="X7" s="8">
        <f t="shared" ref="X7:X8" si="0">+X35-W35</f>
        <v>27443</v>
      </c>
    </row>
    <row r="8" spans="2:24">
      <c r="B8" s="7" t="s">
        <v>12</v>
      </c>
      <c r="C8" s="7" t="s">
        <v>33</v>
      </c>
      <c r="D8" s="9"/>
      <c r="E8" s="10">
        <v>3427</v>
      </c>
      <c r="F8" s="9">
        <v>2285</v>
      </c>
      <c r="G8" s="9">
        <v>2355</v>
      </c>
      <c r="H8" s="9">
        <v>3103</v>
      </c>
      <c r="I8" s="10">
        <v>3050</v>
      </c>
      <c r="J8" s="9">
        <v>3506</v>
      </c>
      <c r="K8" s="9">
        <v>3545</v>
      </c>
      <c r="L8" s="9">
        <v>3740</v>
      </c>
      <c r="M8" s="10">
        <v>4206</v>
      </c>
      <c r="N8" s="9">
        <v>4079</v>
      </c>
      <c r="O8" s="9">
        <v>4584</v>
      </c>
      <c r="P8" s="9">
        <v>3042</v>
      </c>
      <c r="Q8" s="10">
        <v>3273</v>
      </c>
      <c r="R8" s="10">
        <v>5079</v>
      </c>
      <c r="S8" s="10">
        <v>5548</v>
      </c>
      <c r="T8" s="10">
        <v>8200</v>
      </c>
      <c r="U8" s="10">
        <v>8498</v>
      </c>
      <c r="V8" s="8">
        <v>9371</v>
      </c>
      <c r="W8" s="8">
        <v>10559</v>
      </c>
      <c r="X8" s="8">
        <f t="shared" si="0"/>
        <v>10150</v>
      </c>
    </row>
    <row r="9" spans="2:24" ht="15">
      <c r="B9" s="12" t="s">
        <v>13</v>
      </c>
      <c r="C9" s="12" t="s">
        <v>34</v>
      </c>
      <c r="D9" s="13"/>
      <c r="E9" s="13">
        <v>163071</v>
      </c>
      <c r="F9" s="13">
        <v>103660</v>
      </c>
      <c r="G9" s="13">
        <v>146469</v>
      </c>
      <c r="H9" s="13">
        <v>157819</v>
      </c>
      <c r="I9" s="13">
        <v>160237</v>
      </c>
      <c r="J9" s="13">
        <v>175335</v>
      </c>
      <c r="K9" s="13">
        <v>191157</v>
      </c>
      <c r="L9" s="13">
        <v>217447</v>
      </c>
      <c r="M9" s="13">
        <v>196751</v>
      </c>
      <c r="N9" s="13">
        <v>214327</v>
      </c>
      <c r="O9" s="13">
        <v>187842</v>
      </c>
      <c r="P9" s="13">
        <v>216539</v>
      </c>
      <c r="Q9" s="13">
        <v>216448</v>
      </c>
      <c r="R9" s="13">
        <v>207527</v>
      </c>
      <c r="S9" s="13">
        <v>212147</v>
      </c>
      <c r="T9" s="13">
        <v>237461</v>
      </c>
      <c r="U9" s="13">
        <v>212454</v>
      </c>
      <c r="V9" s="13">
        <v>227309</v>
      </c>
      <c r="W9" s="13">
        <v>234280</v>
      </c>
      <c r="X9" s="13">
        <f>+SUM(X6:X8)</f>
        <v>223156</v>
      </c>
    </row>
    <row r="10" spans="2:24">
      <c r="B10" s="7" t="s">
        <v>14</v>
      </c>
      <c r="C10" s="7" t="s">
        <v>37</v>
      </c>
      <c r="D10" s="9"/>
      <c r="E10" s="8">
        <v>-91189</v>
      </c>
      <c r="F10" s="9">
        <v>-65494</v>
      </c>
      <c r="G10" s="9">
        <v>-85107</v>
      </c>
      <c r="H10" s="9">
        <v>-97310</v>
      </c>
      <c r="I10" s="8">
        <v>-86534</v>
      </c>
      <c r="J10" s="9">
        <v>-92785</v>
      </c>
      <c r="K10" s="9">
        <v>-97860</v>
      </c>
      <c r="L10" s="9">
        <v>-103687</v>
      </c>
      <c r="M10" s="8">
        <v>-105779</v>
      </c>
      <c r="N10" s="9">
        <v>-113777</v>
      </c>
      <c r="O10" s="9">
        <v>-112236</v>
      </c>
      <c r="P10" s="9">
        <v>-118719</v>
      </c>
      <c r="Q10" s="8">
        <v>-116210</v>
      </c>
      <c r="R10" s="8">
        <v>-121906</v>
      </c>
      <c r="S10" s="8">
        <v>-118860</v>
      </c>
      <c r="T10" s="8">
        <v>-129433</v>
      </c>
      <c r="U10" s="8">
        <v>-121200</v>
      </c>
      <c r="V10" s="8">
        <v>-130667</v>
      </c>
      <c r="W10" s="8">
        <v>-130939</v>
      </c>
      <c r="X10" s="8">
        <f t="shared" ref="X10:X11" si="1">+X38-W38</f>
        <v>-127393</v>
      </c>
    </row>
    <row r="11" spans="2:24">
      <c r="B11" s="7" t="s">
        <v>15</v>
      </c>
      <c r="C11" s="7" t="s">
        <v>38</v>
      </c>
      <c r="D11" s="9"/>
      <c r="E11" s="8">
        <v>-25432</v>
      </c>
      <c r="F11" s="9">
        <v>-3183</v>
      </c>
      <c r="G11" s="9">
        <v>-18536</v>
      </c>
      <c r="H11" s="9">
        <v>-12810</v>
      </c>
      <c r="I11" s="8">
        <v>-26836</v>
      </c>
      <c r="J11" s="9">
        <v>-30553</v>
      </c>
      <c r="K11" s="9">
        <v>-43985</v>
      </c>
      <c r="L11" s="9">
        <v>-47191</v>
      </c>
      <c r="M11" s="8">
        <v>-33287</v>
      </c>
      <c r="N11" s="9">
        <v>-40639</v>
      </c>
      <c r="O11" s="9">
        <v>-12414</v>
      </c>
      <c r="P11" s="9">
        <v>-36167</v>
      </c>
      <c r="Q11" s="8">
        <v>-38296</v>
      </c>
      <c r="R11" s="8">
        <v>-20836</v>
      </c>
      <c r="S11" s="8">
        <v>-27774</v>
      </c>
      <c r="T11" s="8">
        <v>-38250</v>
      </c>
      <c r="U11" s="8">
        <v>-24514</v>
      </c>
      <c r="V11" s="8">
        <v>-28915</v>
      </c>
      <c r="W11" s="8">
        <v>-30486</v>
      </c>
      <c r="X11" s="8">
        <f t="shared" si="1"/>
        <v>-26643</v>
      </c>
    </row>
    <row r="12" spans="2:24" ht="15">
      <c r="B12" s="12" t="s">
        <v>16</v>
      </c>
      <c r="C12" s="12" t="s">
        <v>39</v>
      </c>
      <c r="D12" s="13"/>
      <c r="E12" s="13">
        <v>-116621</v>
      </c>
      <c r="F12" s="13">
        <v>-68677</v>
      </c>
      <c r="G12" s="13">
        <v>-103643</v>
      </c>
      <c r="H12" s="13">
        <v>-110120</v>
      </c>
      <c r="I12" s="13">
        <v>-113370</v>
      </c>
      <c r="J12" s="13">
        <v>-123338</v>
      </c>
      <c r="K12" s="13">
        <v>-141845</v>
      </c>
      <c r="L12" s="13">
        <v>-150878</v>
      </c>
      <c r="M12" s="13">
        <v>-139066</v>
      </c>
      <c r="N12" s="13">
        <v>-154416</v>
      </c>
      <c r="O12" s="13">
        <v>-124650</v>
      </c>
      <c r="P12" s="13">
        <v>-154886</v>
      </c>
      <c r="Q12" s="13">
        <v>-154506</v>
      </c>
      <c r="R12" s="13">
        <v>-142742</v>
      </c>
      <c r="S12" s="13">
        <v>-146634</v>
      </c>
      <c r="T12" s="13">
        <v>-167683</v>
      </c>
      <c r="U12" s="13">
        <v>-145714</v>
      </c>
      <c r="V12" s="13">
        <v>-159582</v>
      </c>
      <c r="W12" s="13">
        <v>-161425</v>
      </c>
      <c r="X12" s="13">
        <f>+SUM(X10:X11)</f>
        <v>-154036</v>
      </c>
    </row>
    <row r="13" spans="2:24" ht="15">
      <c r="B13" s="12" t="s">
        <v>17</v>
      </c>
      <c r="C13" s="12" t="s">
        <v>40</v>
      </c>
      <c r="D13" s="13"/>
      <c r="E13" s="13">
        <v>46450</v>
      </c>
      <c r="F13" s="13">
        <v>34983</v>
      </c>
      <c r="G13" s="13">
        <v>42826</v>
      </c>
      <c r="H13" s="13">
        <v>47699</v>
      </c>
      <c r="I13" s="13">
        <v>46867</v>
      </c>
      <c r="J13" s="13">
        <v>51997</v>
      </c>
      <c r="K13" s="13">
        <v>49312</v>
      </c>
      <c r="L13" s="13">
        <v>66569</v>
      </c>
      <c r="M13" s="13">
        <v>57685</v>
      </c>
      <c r="N13" s="13">
        <v>59911</v>
      </c>
      <c r="O13" s="13">
        <v>63192</v>
      </c>
      <c r="P13" s="13">
        <v>61653</v>
      </c>
      <c r="Q13" s="13">
        <v>61942</v>
      </c>
      <c r="R13" s="13">
        <v>64785</v>
      </c>
      <c r="S13" s="13">
        <v>65513</v>
      </c>
      <c r="T13" s="13">
        <v>69778</v>
      </c>
      <c r="U13" s="13">
        <v>66740</v>
      </c>
      <c r="V13" s="13">
        <v>67727</v>
      </c>
      <c r="W13" s="13">
        <v>72855</v>
      </c>
      <c r="X13" s="13">
        <f>+X9+X12</f>
        <v>69120</v>
      </c>
    </row>
    <row r="14" spans="2:24">
      <c r="B14" s="7" t="s">
        <v>18</v>
      </c>
      <c r="C14" s="7" t="s">
        <v>41</v>
      </c>
      <c r="D14" s="9"/>
      <c r="E14" s="8">
        <v>-8666</v>
      </c>
      <c r="F14" s="9">
        <v>-7577</v>
      </c>
      <c r="G14" s="9">
        <v>-9360</v>
      </c>
      <c r="H14" s="9">
        <v>-11637</v>
      </c>
      <c r="I14" s="8">
        <v>-9802</v>
      </c>
      <c r="J14" s="9">
        <v>-9417</v>
      </c>
      <c r="K14" s="9">
        <v>-6144</v>
      </c>
      <c r="L14" s="9">
        <v>-12577</v>
      </c>
      <c r="M14" s="8">
        <v>-10068</v>
      </c>
      <c r="N14" s="9">
        <v>-10745</v>
      </c>
      <c r="O14" s="9">
        <v>-15075</v>
      </c>
      <c r="P14" s="9">
        <v>-13304</v>
      </c>
      <c r="Q14" s="8">
        <v>-13061</v>
      </c>
      <c r="R14" s="8">
        <v>-12381</v>
      </c>
      <c r="S14" s="8">
        <v>-11732</v>
      </c>
      <c r="T14" s="8">
        <v>-16556</v>
      </c>
      <c r="U14" s="8">
        <v>-12232</v>
      </c>
      <c r="V14" s="8">
        <v>-12258</v>
      </c>
      <c r="W14" s="8">
        <v>-13134</v>
      </c>
      <c r="X14" s="8">
        <f t="shared" ref="X14:X16" si="2">+X42-W42</f>
        <v>-16003</v>
      </c>
    </row>
    <row r="15" spans="2:24">
      <c r="B15" s="7" t="s">
        <v>19</v>
      </c>
      <c r="C15" s="7" t="s">
        <v>42</v>
      </c>
      <c r="D15" s="9"/>
      <c r="E15" s="8">
        <v>-4904</v>
      </c>
      <c r="F15" s="9">
        <v>-2929</v>
      </c>
      <c r="G15" s="9">
        <v>-2339</v>
      </c>
      <c r="H15" s="9">
        <v>-3559</v>
      </c>
      <c r="I15" s="8">
        <v>-3140</v>
      </c>
      <c r="J15" s="9">
        <v>-2986</v>
      </c>
      <c r="K15" s="9">
        <v>-5649</v>
      </c>
      <c r="L15" s="9">
        <v>-4823</v>
      </c>
      <c r="M15" s="8">
        <v>-4513</v>
      </c>
      <c r="N15" s="9">
        <v>-4954</v>
      </c>
      <c r="O15" s="9">
        <v>-3862</v>
      </c>
      <c r="P15" s="9">
        <v>-2628</v>
      </c>
      <c r="Q15" s="8">
        <v>-5298</v>
      </c>
      <c r="R15" s="8">
        <v>-6525</v>
      </c>
      <c r="S15" s="8">
        <v>-5929</v>
      </c>
      <c r="T15" s="8">
        <v>-1788</v>
      </c>
      <c r="U15" s="8">
        <v>-5147</v>
      </c>
      <c r="V15" s="8">
        <v>-5174</v>
      </c>
      <c r="W15" s="8">
        <v>-6220</v>
      </c>
      <c r="X15" s="8">
        <f t="shared" si="2"/>
        <v>-6120</v>
      </c>
    </row>
    <row r="16" spans="2:24">
      <c r="B16" s="7" t="s">
        <v>331</v>
      </c>
      <c r="C16" s="7" t="s">
        <v>331</v>
      </c>
      <c r="D16" s="9"/>
      <c r="E16" s="8">
        <v>0</v>
      </c>
      <c r="F16" s="9">
        <v>0</v>
      </c>
      <c r="G16" s="9">
        <v>0</v>
      </c>
      <c r="H16" s="9">
        <v>0</v>
      </c>
      <c r="I16" s="8">
        <v>0</v>
      </c>
      <c r="J16" s="9">
        <v>0</v>
      </c>
      <c r="K16" s="9">
        <v>0</v>
      </c>
      <c r="L16" s="9">
        <v>0</v>
      </c>
      <c r="M16" s="8">
        <v>0</v>
      </c>
      <c r="N16" s="9">
        <v>0</v>
      </c>
      <c r="O16" s="9">
        <v>0</v>
      </c>
      <c r="P16" s="9">
        <v>-4547</v>
      </c>
      <c r="Q16" s="8">
        <v>0</v>
      </c>
      <c r="R16" s="8">
        <v>0</v>
      </c>
      <c r="S16" s="8">
        <v>0</v>
      </c>
      <c r="T16" s="8">
        <v>-5700</v>
      </c>
      <c r="U16" s="8">
        <v>-1418</v>
      </c>
      <c r="V16" s="8">
        <v>-1365</v>
      </c>
      <c r="W16" s="8">
        <v>-3592</v>
      </c>
      <c r="X16" s="8">
        <f t="shared" si="2"/>
        <v>-2326</v>
      </c>
    </row>
    <row r="17" spans="2:24">
      <c r="B17" s="7" t="s">
        <v>20</v>
      </c>
      <c r="C17" s="7" t="s">
        <v>43</v>
      </c>
      <c r="D17" s="9"/>
      <c r="E17" s="8">
        <v>76</v>
      </c>
      <c r="F17" s="9">
        <v>28</v>
      </c>
      <c r="G17" s="9">
        <v>63</v>
      </c>
      <c r="H17" s="9">
        <v>338</v>
      </c>
      <c r="I17" s="8">
        <v>357</v>
      </c>
      <c r="J17" s="9">
        <v>979</v>
      </c>
      <c r="K17" s="9">
        <v>1603</v>
      </c>
      <c r="L17" s="9">
        <v>-1374</v>
      </c>
      <c r="M17" s="8">
        <v>178</v>
      </c>
      <c r="N17" s="9">
        <v>274</v>
      </c>
      <c r="O17" s="9">
        <v>163</v>
      </c>
      <c r="P17" s="9">
        <v>126</v>
      </c>
      <c r="Q17" s="8">
        <v>-20</v>
      </c>
      <c r="R17" s="8">
        <v>165</v>
      </c>
      <c r="S17" s="8">
        <v>19</v>
      </c>
      <c r="T17" s="8">
        <v>230</v>
      </c>
      <c r="U17" s="8">
        <v>90</v>
      </c>
      <c r="V17" s="8">
        <v>1025</v>
      </c>
      <c r="W17" s="8">
        <v>521</v>
      </c>
      <c r="X17" s="8">
        <f>+X45-W45</f>
        <v>122</v>
      </c>
    </row>
    <row r="18" spans="2:24" ht="15">
      <c r="B18" s="12" t="s">
        <v>21</v>
      </c>
      <c r="C18" s="12" t="s">
        <v>44</v>
      </c>
      <c r="D18" s="13"/>
      <c r="E18" s="13">
        <v>32956</v>
      </c>
      <c r="F18" s="13">
        <v>24505</v>
      </c>
      <c r="G18" s="13">
        <v>31190</v>
      </c>
      <c r="H18" s="13">
        <v>32841</v>
      </c>
      <c r="I18" s="13">
        <v>34282</v>
      </c>
      <c r="J18" s="13">
        <v>40573</v>
      </c>
      <c r="K18" s="13">
        <v>39122</v>
      </c>
      <c r="L18" s="13">
        <v>47795</v>
      </c>
      <c r="M18" s="13">
        <v>43282</v>
      </c>
      <c r="N18" s="13">
        <v>44486</v>
      </c>
      <c r="O18" s="13">
        <v>44418</v>
      </c>
      <c r="P18" s="13">
        <v>41300</v>
      </c>
      <c r="Q18" s="13">
        <v>43563</v>
      </c>
      <c r="R18" s="13">
        <v>46044</v>
      </c>
      <c r="S18" s="13">
        <v>47871</v>
      </c>
      <c r="T18" s="13">
        <v>45964</v>
      </c>
      <c r="U18" s="13">
        <v>48033</v>
      </c>
      <c r="V18" s="13">
        <v>49955</v>
      </c>
      <c r="W18" s="13">
        <v>50430</v>
      </c>
      <c r="X18" s="13">
        <f>+SUM(X13:X17)</f>
        <v>44793</v>
      </c>
    </row>
    <row r="19" spans="2:24">
      <c r="B19" s="7" t="s">
        <v>22</v>
      </c>
      <c r="C19" s="7" t="s">
        <v>45</v>
      </c>
      <c r="D19" s="9"/>
      <c r="E19" s="8">
        <v>536</v>
      </c>
      <c r="F19" s="9">
        <v>845</v>
      </c>
      <c r="G19" s="9">
        <v>983</v>
      </c>
      <c r="H19" s="9">
        <v>869</v>
      </c>
      <c r="I19" s="8">
        <v>926</v>
      </c>
      <c r="J19" s="9">
        <v>465</v>
      </c>
      <c r="K19" s="9">
        <v>864</v>
      </c>
      <c r="L19" s="9">
        <v>149</v>
      </c>
      <c r="M19" s="8">
        <v>364</v>
      </c>
      <c r="N19" s="9">
        <v>606</v>
      </c>
      <c r="O19" s="9">
        <v>480</v>
      </c>
      <c r="P19" s="9">
        <v>12471</v>
      </c>
      <c r="Q19" s="8">
        <v>3498</v>
      </c>
      <c r="R19" s="8">
        <v>-1534</v>
      </c>
      <c r="S19" s="8">
        <v>410</v>
      </c>
      <c r="T19" s="8">
        <v>-1160</v>
      </c>
      <c r="U19" s="8">
        <v>127.47469</v>
      </c>
      <c r="V19" s="8">
        <v>33.070890000000006</v>
      </c>
      <c r="W19" s="8">
        <v>422.70231999999999</v>
      </c>
      <c r="X19" s="8">
        <v>83.752100000000041</v>
      </c>
    </row>
    <row r="20" spans="2:24">
      <c r="B20" s="7" t="s">
        <v>23</v>
      </c>
      <c r="C20" s="7" t="s">
        <v>46</v>
      </c>
      <c r="D20" s="9"/>
      <c r="E20" s="8">
        <v>-6396</v>
      </c>
      <c r="F20" s="9">
        <v>-7047</v>
      </c>
      <c r="G20" s="9">
        <v>-6342</v>
      </c>
      <c r="H20" s="9">
        <v>-6379</v>
      </c>
      <c r="I20" s="8">
        <v>-6617</v>
      </c>
      <c r="J20" s="9">
        <v>-5748</v>
      </c>
      <c r="K20" s="9">
        <v>-6351</v>
      </c>
      <c r="L20" s="9">
        <v>-6506</v>
      </c>
      <c r="M20" s="8">
        <v>-7837</v>
      </c>
      <c r="N20" s="9">
        <v>-8214</v>
      </c>
      <c r="O20" s="9">
        <v>-10066</v>
      </c>
      <c r="P20" s="9">
        <v>-12360</v>
      </c>
      <c r="Q20" s="8">
        <v>-10944</v>
      </c>
      <c r="R20" s="8">
        <v>-5432</v>
      </c>
      <c r="S20" s="8">
        <v>-9928</v>
      </c>
      <c r="T20" s="8">
        <v>-9202</v>
      </c>
      <c r="U20" s="8">
        <v>-9170</v>
      </c>
      <c r="V20" s="8">
        <v>-9896.4544199999982</v>
      </c>
      <c r="W20" s="8">
        <v>-10664.79348</v>
      </c>
      <c r="X20" s="8">
        <v>-11088.752100000002</v>
      </c>
    </row>
    <row r="21" spans="2:24">
      <c r="B21" s="7" t="s">
        <v>24</v>
      </c>
      <c r="C21" s="7" t="s">
        <v>47</v>
      </c>
      <c r="D21" s="9"/>
      <c r="E21" s="8">
        <v>-1184</v>
      </c>
      <c r="F21" s="9">
        <v>990</v>
      </c>
      <c r="G21" s="9">
        <v>394</v>
      </c>
      <c r="H21" s="9">
        <v>-351</v>
      </c>
      <c r="I21" s="8">
        <v>-347</v>
      </c>
      <c r="J21" s="9">
        <v>286</v>
      </c>
      <c r="K21" s="9">
        <v>-245</v>
      </c>
      <c r="L21" s="9">
        <v>-234</v>
      </c>
      <c r="M21" s="8">
        <v>806</v>
      </c>
      <c r="N21" s="9">
        <v>51</v>
      </c>
      <c r="O21" s="9">
        <v>554</v>
      </c>
      <c r="P21" s="9">
        <v>201</v>
      </c>
      <c r="Q21" s="8">
        <v>996</v>
      </c>
      <c r="R21" s="8">
        <v>189</v>
      </c>
      <c r="S21" s="8">
        <v>-1905</v>
      </c>
      <c r="T21" s="8">
        <v>-1318</v>
      </c>
      <c r="U21" s="8">
        <v>-528</v>
      </c>
      <c r="V21" s="8">
        <v>-94</v>
      </c>
      <c r="W21" s="8">
        <v>261</v>
      </c>
      <c r="X21" s="8">
        <v>-252</v>
      </c>
    </row>
    <row r="22" spans="2:24" ht="15">
      <c r="B22" s="12" t="s">
        <v>25</v>
      </c>
      <c r="C22" s="12" t="s">
        <v>48</v>
      </c>
      <c r="D22" s="13"/>
      <c r="E22" s="34">
        <v>-7044</v>
      </c>
      <c r="F22" s="13">
        <v>-5212</v>
      </c>
      <c r="G22" s="13">
        <v>-4965</v>
      </c>
      <c r="H22" s="13">
        <v>-5861</v>
      </c>
      <c r="I22" s="34">
        <v>-6038</v>
      </c>
      <c r="J22" s="13">
        <v>-4997</v>
      </c>
      <c r="K22" s="13">
        <v>-5732</v>
      </c>
      <c r="L22" s="13">
        <v>-6591</v>
      </c>
      <c r="M22" s="34">
        <v>-6667</v>
      </c>
      <c r="N22" s="13">
        <v>-7557</v>
      </c>
      <c r="O22" s="13">
        <v>-9032</v>
      </c>
      <c r="P22" s="13">
        <v>312</v>
      </c>
      <c r="Q22" s="34">
        <v>-6450</v>
      </c>
      <c r="R22" s="34">
        <v>-6777</v>
      </c>
      <c r="S22" s="34">
        <v>-11423</v>
      </c>
      <c r="T22" s="34">
        <v>-11680</v>
      </c>
      <c r="U22" s="34">
        <v>-9570.5253100000009</v>
      </c>
      <c r="V22" s="34">
        <v>-9957.3835299999973</v>
      </c>
      <c r="W22" s="34">
        <v>-9981.0911599999999</v>
      </c>
      <c r="X22" s="34">
        <v>-11257.000000000002</v>
      </c>
    </row>
    <row r="23" spans="2:24" ht="15">
      <c r="B23" s="12" t="s">
        <v>26</v>
      </c>
      <c r="C23" s="12" t="s">
        <v>49</v>
      </c>
      <c r="D23" s="13"/>
      <c r="E23" s="13">
        <v>25912</v>
      </c>
      <c r="F23" s="13">
        <v>19293</v>
      </c>
      <c r="G23" s="13">
        <v>26225</v>
      </c>
      <c r="H23" s="13">
        <v>26980</v>
      </c>
      <c r="I23" s="13">
        <v>28244</v>
      </c>
      <c r="J23" s="13">
        <v>35576</v>
      </c>
      <c r="K23" s="13">
        <v>33390</v>
      </c>
      <c r="L23" s="13">
        <v>41204</v>
      </c>
      <c r="M23" s="13">
        <v>36615</v>
      </c>
      <c r="N23" s="13">
        <v>36929</v>
      </c>
      <c r="O23" s="13">
        <v>35386</v>
      </c>
      <c r="P23" s="13">
        <v>41612</v>
      </c>
      <c r="Q23" s="13">
        <v>37113</v>
      </c>
      <c r="R23" s="13">
        <v>39267</v>
      </c>
      <c r="S23" s="13">
        <v>36448</v>
      </c>
      <c r="T23" s="13">
        <v>34284</v>
      </c>
      <c r="U23" s="13">
        <v>38335</v>
      </c>
      <c r="V23" s="13">
        <v>39804</v>
      </c>
      <c r="W23" s="13">
        <v>40770</v>
      </c>
      <c r="X23" s="13">
        <f>+X18+X22</f>
        <v>33536</v>
      </c>
    </row>
    <row r="24" spans="2:24">
      <c r="B24" s="7" t="s">
        <v>27</v>
      </c>
      <c r="C24" s="7" t="s">
        <v>50</v>
      </c>
      <c r="D24" s="9"/>
      <c r="E24" s="8">
        <v>-6618</v>
      </c>
      <c r="F24" s="9">
        <v>-5620</v>
      </c>
      <c r="G24" s="9">
        <v>-8514</v>
      </c>
      <c r="H24" s="9">
        <v>-8116</v>
      </c>
      <c r="I24" s="8">
        <v>-8859</v>
      </c>
      <c r="J24" s="9">
        <v>-10576</v>
      </c>
      <c r="K24" s="9">
        <v>-10103</v>
      </c>
      <c r="L24" s="9">
        <v>-13181</v>
      </c>
      <c r="M24" s="8">
        <v>-11563</v>
      </c>
      <c r="N24" s="9">
        <v>-11318</v>
      </c>
      <c r="O24" s="9">
        <v>-11310</v>
      </c>
      <c r="P24" s="9">
        <v>-14029</v>
      </c>
      <c r="Q24" s="8">
        <v>-12066</v>
      </c>
      <c r="R24" s="8">
        <v>-11714</v>
      </c>
      <c r="S24" s="8">
        <v>-11096</v>
      </c>
      <c r="T24" s="8">
        <v>-10736</v>
      </c>
      <c r="U24" s="8">
        <v>-11692</v>
      </c>
      <c r="V24" s="8">
        <v>-12016</v>
      </c>
      <c r="W24" s="8">
        <v>-12503</v>
      </c>
      <c r="X24" s="8">
        <f>+X52-W52</f>
        <v>-9625</v>
      </c>
    </row>
    <row r="25" spans="2:24" ht="15">
      <c r="B25" s="14" t="s">
        <v>28</v>
      </c>
      <c r="C25" s="14" t="s">
        <v>51</v>
      </c>
      <c r="D25" s="15"/>
      <c r="E25" s="15">
        <v>19294</v>
      </c>
      <c r="F25" s="15">
        <v>13673</v>
      </c>
      <c r="G25" s="15">
        <v>17711</v>
      </c>
      <c r="H25" s="15">
        <v>18864</v>
      </c>
      <c r="I25" s="15">
        <v>19385</v>
      </c>
      <c r="J25" s="15">
        <v>25000</v>
      </c>
      <c r="K25" s="15">
        <v>23287</v>
      </c>
      <c r="L25" s="15">
        <v>28023</v>
      </c>
      <c r="M25" s="15">
        <v>25052</v>
      </c>
      <c r="N25" s="15">
        <v>25611</v>
      </c>
      <c r="O25" s="15">
        <v>24076</v>
      </c>
      <c r="P25" s="15">
        <v>27583</v>
      </c>
      <c r="Q25" s="15">
        <v>25047</v>
      </c>
      <c r="R25" s="15">
        <v>27553</v>
      </c>
      <c r="S25" s="15">
        <v>25352</v>
      </c>
      <c r="T25" s="15">
        <v>23548</v>
      </c>
      <c r="U25" s="15">
        <v>26643</v>
      </c>
      <c r="V25" s="15">
        <v>27788</v>
      </c>
      <c r="W25" s="15">
        <v>28267</v>
      </c>
      <c r="X25" s="15">
        <f>+X24+X23</f>
        <v>23911</v>
      </c>
    </row>
    <row r="26" spans="2:24" ht="15">
      <c r="B26" s="14" t="s">
        <v>29</v>
      </c>
      <c r="C26" s="14" t="s">
        <v>52</v>
      </c>
      <c r="D26" s="15"/>
      <c r="E26" s="15">
        <v>-1333</v>
      </c>
      <c r="F26" s="15">
        <v>3552</v>
      </c>
      <c r="G26" s="15">
        <v>943</v>
      </c>
      <c r="H26" s="15">
        <v>1970</v>
      </c>
      <c r="I26" s="15">
        <v>82</v>
      </c>
      <c r="J26" s="15">
        <v>-3233</v>
      </c>
      <c r="K26" s="15">
        <v>-7241</v>
      </c>
      <c r="L26" s="15">
        <v>4283</v>
      </c>
      <c r="M26" s="15">
        <v>4791</v>
      </c>
      <c r="N26" s="15">
        <v>4994</v>
      </c>
      <c r="O26" s="15">
        <v>25884</v>
      </c>
      <c r="P26" s="15">
        <v>2165</v>
      </c>
      <c r="Q26" s="15">
        <v>-46206</v>
      </c>
      <c r="R26" s="15">
        <v>9295</v>
      </c>
      <c r="S26" s="15">
        <v>7206</v>
      </c>
      <c r="T26" s="15">
        <v>-16630</v>
      </c>
      <c r="U26" s="15">
        <v>4799</v>
      </c>
      <c r="V26" s="15">
        <v>712</v>
      </c>
      <c r="W26" s="15">
        <v>-11520</v>
      </c>
      <c r="X26" s="15">
        <f>+X54-W54</f>
        <v>7063</v>
      </c>
    </row>
    <row r="27" spans="2:24" ht="15">
      <c r="B27" s="12" t="s">
        <v>30</v>
      </c>
      <c r="C27" s="12" t="s">
        <v>53</v>
      </c>
      <c r="D27" s="15"/>
      <c r="E27" s="15">
        <v>17961</v>
      </c>
      <c r="F27" s="15">
        <v>17225</v>
      </c>
      <c r="G27" s="15">
        <v>18654</v>
      </c>
      <c r="H27" s="15">
        <v>20834</v>
      </c>
      <c r="I27" s="15">
        <v>19467</v>
      </c>
      <c r="J27" s="15">
        <v>21767</v>
      </c>
      <c r="K27" s="15">
        <v>16046</v>
      </c>
      <c r="L27" s="15">
        <v>32306</v>
      </c>
      <c r="M27" s="15">
        <v>29843</v>
      </c>
      <c r="N27" s="15">
        <v>30605</v>
      </c>
      <c r="O27" s="15">
        <v>49960</v>
      </c>
      <c r="P27" s="15">
        <v>29748</v>
      </c>
      <c r="Q27" s="15">
        <v>-21159</v>
      </c>
      <c r="R27" s="15">
        <v>36848</v>
      </c>
      <c r="S27" s="15">
        <v>32558</v>
      </c>
      <c r="T27" s="15">
        <v>6918</v>
      </c>
      <c r="U27" s="15">
        <v>31442</v>
      </c>
      <c r="V27" s="15">
        <v>28500</v>
      </c>
      <c r="W27" s="15">
        <v>16747</v>
      </c>
      <c r="X27" s="15">
        <f>+X25+X26</f>
        <v>30974</v>
      </c>
    </row>
    <row r="28" spans="2:24">
      <c r="B28" s="7"/>
      <c r="C28" s="7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</row>
    <row r="29" spans="2:24">
      <c r="B29" s="7"/>
      <c r="C29" s="7"/>
      <c r="D29" s="9"/>
      <c r="E29" s="8"/>
      <c r="F29" s="9"/>
      <c r="G29" s="9"/>
      <c r="H29" s="9"/>
      <c r="I29" s="8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</row>
    <row r="30" spans="2:24">
      <c r="B30" s="7"/>
      <c r="C30" s="7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</row>
    <row r="31" spans="2:24">
      <c r="X31" s="9"/>
    </row>
    <row r="33" spans="2:24" ht="15">
      <c r="B33" s="28" t="s">
        <v>194</v>
      </c>
      <c r="C33" s="28" t="s">
        <v>195</v>
      </c>
      <c r="D33" s="6" t="s">
        <v>1</v>
      </c>
      <c r="E33" s="6" t="s">
        <v>2</v>
      </c>
      <c r="F33" s="6" t="s">
        <v>3</v>
      </c>
      <c r="G33" s="6" t="s">
        <v>4</v>
      </c>
      <c r="H33" s="6" t="s">
        <v>5</v>
      </c>
      <c r="I33" s="6" t="s">
        <v>6</v>
      </c>
      <c r="J33" s="6" t="s">
        <v>7</v>
      </c>
      <c r="K33" s="6" t="s">
        <v>199</v>
      </c>
      <c r="L33" s="6" t="s">
        <v>320</v>
      </c>
      <c r="M33" s="6" t="s">
        <v>321</v>
      </c>
      <c r="N33" s="6" t="s">
        <v>323</v>
      </c>
      <c r="O33" s="6" t="s">
        <v>324</v>
      </c>
      <c r="P33" s="6" t="s">
        <v>329</v>
      </c>
      <c r="Q33" s="6" t="s">
        <v>332</v>
      </c>
      <c r="R33" s="6" t="s">
        <v>333</v>
      </c>
      <c r="S33" s="6" t="s">
        <v>334</v>
      </c>
      <c r="T33" s="6" t="s">
        <v>335</v>
      </c>
      <c r="U33" s="6" t="s">
        <v>336</v>
      </c>
      <c r="V33" s="6" t="s">
        <v>339</v>
      </c>
      <c r="W33" s="6" t="s">
        <v>341</v>
      </c>
      <c r="X33" s="6" t="s">
        <v>356</v>
      </c>
    </row>
    <row r="34" spans="2:24">
      <c r="B34" s="7" t="s">
        <v>10</v>
      </c>
      <c r="C34" s="7" t="s">
        <v>31</v>
      </c>
      <c r="D34" s="32">
        <v>589111</v>
      </c>
      <c r="E34" s="32">
        <v>134212</v>
      </c>
      <c r="F34" s="32">
        <v>232404</v>
      </c>
      <c r="G34" s="32">
        <v>357982</v>
      </c>
      <c r="H34" s="32">
        <v>499888</v>
      </c>
      <c r="I34" s="32">
        <v>130351</v>
      </c>
      <c r="J34" s="32">
        <v>271627</v>
      </c>
      <c r="K34" s="32">
        <v>414757</v>
      </c>
      <c r="L34" s="32">
        <v>577679</v>
      </c>
      <c r="M34" s="32">
        <v>159867</v>
      </c>
      <c r="N34" s="32">
        <v>329464</v>
      </c>
      <c r="O34" s="32">
        <v>499802</v>
      </c>
      <c r="P34" s="32">
        <v>674759</v>
      </c>
      <c r="Q34" s="32">
        <v>174879</v>
      </c>
      <c r="R34" s="32">
        <v>356491</v>
      </c>
      <c r="S34" s="32">
        <v>535316</v>
      </c>
      <c r="T34" s="32">
        <v>723889</v>
      </c>
      <c r="U34" s="32">
        <v>179120</v>
      </c>
      <c r="V34" s="32">
        <v>368660</v>
      </c>
      <c r="W34" s="32">
        <v>561895</v>
      </c>
      <c r="X34" s="32">
        <v>747458</v>
      </c>
    </row>
    <row r="35" spans="2:24">
      <c r="B35" s="7" t="s">
        <v>11</v>
      </c>
      <c r="C35" s="7" t="s">
        <v>32</v>
      </c>
      <c r="D35" s="32">
        <v>118157</v>
      </c>
      <c r="E35" s="32">
        <v>25432</v>
      </c>
      <c r="F35" s="32">
        <v>28615</v>
      </c>
      <c r="G35" s="32">
        <v>47151</v>
      </c>
      <c r="H35" s="32">
        <v>59961</v>
      </c>
      <c r="I35" s="32">
        <v>26836</v>
      </c>
      <c r="J35" s="32">
        <v>57389</v>
      </c>
      <c r="K35" s="32">
        <v>101871</v>
      </c>
      <c r="L35" s="32">
        <v>152656</v>
      </c>
      <c r="M35" s="32">
        <v>32678</v>
      </c>
      <c r="N35" s="32">
        <v>73329</v>
      </c>
      <c r="O35" s="32">
        <v>86249</v>
      </c>
      <c r="P35" s="32">
        <v>124789</v>
      </c>
      <c r="Q35" s="32">
        <v>38296</v>
      </c>
      <c r="R35" s="32">
        <v>59132</v>
      </c>
      <c r="S35" s="32">
        <v>86906</v>
      </c>
      <c r="T35" s="32">
        <v>127594</v>
      </c>
      <c r="U35" s="32">
        <v>24836</v>
      </c>
      <c r="V35" s="32">
        <v>53234</v>
      </c>
      <c r="W35" s="32">
        <v>83720</v>
      </c>
      <c r="X35" s="32">
        <v>111163</v>
      </c>
    </row>
    <row r="36" spans="2:24">
      <c r="B36" s="7" t="s">
        <v>12</v>
      </c>
      <c r="C36" s="7" t="s">
        <v>33</v>
      </c>
      <c r="D36" s="33">
        <v>10593</v>
      </c>
      <c r="E36" s="33">
        <v>3427</v>
      </c>
      <c r="F36" s="33">
        <v>5712</v>
      </c>
      <c r="G36" s="33">
        <v>8067</v>
      </c>
      <c r="H36" s="33">
        <v>11170</v>
      </c>
      <c r="I36" s="33">
        <v>3050</v>
      </c>
      <c r="J36" s="33">
        <v>6556</v>
      </c>
      <c r="K36" s="33">
        <v>10101</v>
      </c>
      <c r="L36" s="33">
        <v>13841</v>
      </c>
      <c r="M36" s="33">
        <v>4206</v>
      </c>
      <c r="N36" s="33">
        <v>8285</v>
      </c>
      <c r="O36" s="33">
        <v>12869</v>
      </c>
      <c r="P36" s="33">
        <v>15911</v>
      </c>
      <c r="Q36" s="33">
        <v>3273</v>
      </c>
      <c r="R36" s="33">
        <v>8352</v>
      </c>
      <c r="S36" s="33">
        <v>13900</v>
      </c>
      <c r="T36" s="33">
        <v>22100</v>
      </c>
      <c r="U36" s="32">
        <v>8498</v>
      </c>
      <c r="V36" s="32">
        <v>17869</v>
      </c>
      <c r="W36" s="32">
        <v>28428</v>
      </c>
      <c r="X36" s="32">
        <v>38578</v>
      </c>
    </row>
    <row r="37" spans="2:24" ht="15">
      <c r="B37" s="12" t="s">
        <v>13</v>
      </c>
      <c r="C37" s="12" t="s">
        <v>34</v>
      </c>
      <c r="D37" s="13">
        <v>717861</v>
      </c>
      <c r="E37" s="13">
        <v>163071</v>
      </c>
      <c r="F37" s="13">
        <v>266731</v>
      </c>
      <c r="G37" s="13">
        <v>413200</v>
      </c>
      <c r="H37" s="13">
        <v>571019</v>
      </c>
      <c r="I37" s="13">
        <v>160237</v>
      </c>
      <c r="J37" s="13">
        <v>335572</v>
      </c>
      <c r="K37" s="13">
        <v>526729</v>
      </c>
      <c r="L37" s="13">
        <v>744176</v>
      </c>
      <c r="M37" s="13">
        <v>196751</v>
      </c>
      <c r="N37" s="13">
        <v>411078</v>
      </c>
      <c r="O37" s="13">
        <v>598920</v>
      </c>
      <c r="P37" s="13">
        <v>815459</v>
      </c>
      <c r="Q37" s="13">
        <v>216448</v>
      </c>
      <c r="R37" s="13">
        <v>423975</v>
      </c>
      <c r="S37" s="13">
        <v>636122</v>
      </c>
      <c r="T37" s="13">
        <v>873583</v>
      </c>
      <c r="U37" s="13">
        <v>212454</v>
      </c>
      <c r="V37" s="13">
        <v>439763</v>
      </c>
      <c r="W37" s="13">
        <f t="shared" ref="W37" si="3">+SUM(W34:W36)</f>
        <v>674043</v>
      </c>
      <c r="X37" s="13">
        <f>+SUM(X34:X36)</f>
        <v>897199</v>
      </c>
    </row>
    <row r="38" spans="2:24">
      <c r="B38" s="7" t="s">
        <v>14</v>
      </c>
      <c r="C38" s="7" t="s">
        <v>37</v>
      </c>
      <c r="D38" s="33">
        <v>-405551</v>
      </c>
      <c r="E38" s="33">
        <v>-91189</v>
      </c>
      <c r="F38" s="33">
        <v>-156683</v>
      </c>
      <c r="G38" s="33">
        <v>-241790</v>
      </c>
      <c r="H38" s="33">
        <v>-339100</v>
      </c>
      <c r="I38" s="33">
        <v>-86534</v>
      </c>
      <c r="J38" s="33">
        <v>-179319</v>
      </c>
      <c r="K38" s="33">
        <v>-277179</v>
      </c>
      <c r="L38" s="33">
        <v>-380866</v>
      </c>
      <c r="M38" s="33">
        <v>-105779</v>
      </c>
      <c r="N38" s="33">
        <v>-219556</v>
      </c>
      <c r="O38" s="33">
        <v>-331792</v>
      </c>
      <c r="P38" s="33">
        <v>-450511</v>
      </c>
      <c r="Q38" s="33">
        <v>-116210</v>
      </c>
      <c r="R38" s="33">
        <v>-238116</v>
      </c>
      <c r="S38" s="33">
        <v>-356976</v>
      </c>
      <c r="T38" s="33">
        <v>-486409</v>
      </c>
      <c r="U38" s="33">
        <v>-121200</v>
      </c>
      <c r="V38" s="33">
        <v>-251867</v>
      </c>
      <c r="W38" s="33">
        <v>-382806</v>
      </c>
      <c r="X38" s="33">
        <v>-510199</v>
      </c>
    </row>
    <row r="39" spans="2:24">
      <c r="B39" s="7" t="s">
        <v>15</v>
      </c>
      <c r="C39" s="7" t="s">
        <v>38</v>
      </c>
      <c r="D39" s="33">
        <v>-118157</v>
      </c>
      <c r="E39" s="33">
        <v>-25432</v>
      </c>
      <c r="F39" s="33">
        <v>-28615</v>
      </c>
      <c r="G39" s="33">
        <v>-47151</v>
      </c>
      <c r="H39" s="33">
        <v>-59961</v>
      </c>
      <c r="I39" s="33">
        <v>-26836</v>
      </c>
      <c r="J39" s="33">
        <v>-57389</v>
      </c>
      <c r="K39" s="33">
        <v>-101374</v>
      </c>
      <c r="L39" s="33">
        <v>-148565</v>
      </c>
      <c r="M39" s="33">
        <v>-33287</v>
      </c>
      <c r="N39" s="33">
        <v>-73926</v>
      </c>
      <c r="O39" s="33">
        <v>-86340</v>
      </c>
      <c r="P39" s="33">
        <v>-122507</v>
      </c>
      <c r="Q39" s="33">
        <v>-38296</v>
      </c>
      <c r="R39" s="33">
        <v>-59132</v>
      </c>
      <c r="S39" s="33">
        <v>-86906</v>
      </c>
      <c r="T39" s="33">
        <v>-125156</v>
      </c>
      <c r="U39" s="33">
        <v>-24514</v>
      </c>
      <c r="V39" s="33">
        <v>-53429</v>
      </c>
      <c r="W39" s="33">
        <v>-83915</v>
      </c>
      <c r="X39" s="33">
        <v>-110558</v>
      </c>
    </row>
    <row r="40" spans="2:24" ht="15">
      <c r="B40" s="12" t="s">
        <v>16</v>
      </c>
      <c r="C40" s="12" t="s">
        <v>39</v>
      </c>
      <c r="D40" s="13">
        <v>-523708</v>
      </c>
      <c r="E40" s="13">
        <v>-116621</v>
      </c>
      <c r="F40" s="13">
        <v>-185298</v>
      </c>
      <c r="G40" s="13">
        <v>-288941</v>
      </c>
      <c r="H40" s="13">
        <v>-399061</v>
      </c>
      <c r="I40" s="13">
        <v>-113370</v>
      </c>
      <c r="J40" s="13">
        <v>-236708</v>
      </c>
      <c r="K40" s="13">
        <v>-378553</v>
      </c>
      <c r="L40" s="13">
        <v>-529431</v>
      </c>
      <c r="M40" s="13">
        <v>-139066</v>
      </c>
      <c r="N40" s="13">
        <v>-293482</v>
      </c>
      <c r="O40" s="13">
        <v>-418132</v>
      </c>
      <c r="P40" s="13">
        <v>-573018</v>
      </c>
      <c r="Q40" s="13">
        <v>-154506</v>
      </c>
      <c r="R40" s="13">
        <v>-297248</v>
      </c>
      <c r="S40" s="13">
        <v>-443882</v>
      </c>
      <c r="T40" s="13">
        <v>-611565</v>
      </c>
      <c r="U40" s="13">
        <v>-145714</v>
      </c>
      <c r="V40" s="13">
        <v>-305296</v>
      </c>
      <c r="W40" s="13">
        <f t="shared" ref="W40" si="4">+SUM(W38:W39)</f>
        <v>-466721</v>
      </c>
      <c r="X40" s="13">
        <f>+SUM(X38:X39)</f>
        <v>-620757</v>
      </c>
    </row>
    <row r="41" spans="2:24" ht="15">
      <c r="B41" s="12" t="s">
        <v>17</v>
      </c>
      <c r="C41" s="12" t="s">
        <v>40</v>
      </c>
      <c r="D41" s="13">
        <v>194153</v>
      </c>
      <c r="E41" s="13">
        <v>46450</v>
      </c>
      <c r="F41" s="13">
        <v>81433</v>
      </c>
      <c r="G41" s="13">
        <v>124259</v>
      </c>
      <c r="H41" s="13">
        <v>171958</v>
      </c>
      <c r="I41" s="13">
        <v>46867</v>
      </c>
      <c r="J41" s="13">
        <v>98864</v>
      </c>
      <c r="K41" s="13">
        <v>148176</v>
      </c>
      <c r="L41" s="13">
        <v>214745</v>
      </c>
      <c r="M41" s="13">
        <v>57685</v>
      </c>
      <c r="N41" s="13">
        <v>117596</v>
      </c>
      <c r="O41" s="13">
        <v>180788</v>
      </c>
      <c r="P41" s="13">
        <v>242441</v>
      </c>
      <c r="Q41" s="13">
        <v>61942</v>
      </c>
      <c r="R41" s="13">
        <v>126727</v>
      </c>
      <c r="S41" s="13">
        <v>192240</v>
      </c>
      <c r="T41" s="13">
        <v>262018</v>
      </c>
      <c r="U41" s="13">
        <v>66740</v>
      </c>
      <c r="V41" s="13">
        <v>134467</v>
      </c>
      <c r="W41" s="13">
        <f t="shared" ref="W41" si="5">+W37+W40</f>
        <v>207322</v>
      </c>
      <c r="X41" s="13">
        <f>+X37+X40</f>
        <v>276442</v>
      </c>
    </row>
    <row r="42" spans="2:24">
      <c r="B42" s="7" t="s">
        <v>18</v>
      </c>
      <c r="C42" s="7" t="s">
        <v>41</v>
      </c>
      <c r="D42" s="33">
        <v>-40675</v>
      </c>
      <c r="E42" s="33">
        <v>-8666</v>
      </c>
      <c r="F42" s="33">
        <v>-16243</v>
      </c>
      <c r="G42" s="33">
        <v>-25603</v>
      </c>
      <c r="H42" s="33">
        <v>-37240</v>
      </c>
      <c r="I42" s="33">
        <v>-9802</v>
      </c>
      <c r="J42" s="33">
        <v>-19219</v>
      </c>
      <c r="K42" s="33">
        <v>-25363</v>
      </c>
      <c r="L42" s="33">
        <v>-37940</v>
      </c>
      <c r="M42" s="33">
        <v>-10068</v>
      </c>
      <c r="N42" s="33">
        <v>-20813</v>
      </c>
      <c r="O42" s="33">
        <v>-35888</v>
      </c>
      <c r="P42" s="33">
        <v>-49192</v>
      </c>
      <c r="Q42" s="33">
        <v>-13061</v>
      </c>
      <c r="R42" s="33">
        <v>-25442</v>
      </c>
      <c r="S42" s="33">
        <v>-37174</v>
      </c>
      <c r="T42" s="33">
        <v>-53730</v>
      </c>
      <c r="U42" s="33">
        <v>-12232</v>
      </c>
      <c r="V42" s="33">
        <v>-24490</v>
      </c>
      <c r="W42" s="33">
        <v>-37624</v>
      </c>
      <c r="X42" s="33">
        <v>-53627</v>
      </c>
    </row>
    <row r="43" spans="2:24">
      <c r="B43" s="7" t="s">
        <v>19</v>
      </c>
      <c r="C43" s="7" t="s">
        <v>42</v>
      </c>
      <c r="D43" s="33">
        <v>-15552</v>
      </c>
      <c r="E43" s="33">
        <v>-4904</v>
      </c>
      <c r="F43" s="33">
        <v>-7833</v>
      </c>
      <c r="G43" s="33">
        <v>-10172</v>
      </c>
      <c r="H43" s="33">
        <v>-13731</v>
      </c>
      <c r="I43" s="33">
        <v>-3140</v>
      </c>
      <c r="J43" s="33">
        <v>-6126</v>
      </c>
      <c r="K43" s="33">
        <v>-11775</v>
      </c>
      <c r="L43" s="33">
        <v>-16598</v>
      </c>
      <c r="M43" s="33">
        <v>-4513</v>
      </c>
      <c r="N43" s="33">
        <v>-9467</v>
      </c>
      <c r="O43" s="33">
        <v>-13329</v>
      </c>
      <c r="P43" s="33">
        <v>-15957</v>
      </c>
      <c r="Q43" s="33">
        <v>-5298</v>
      </c>
      <c r="R43" s="33">
        <v>-11823</v>
      </c>
      <c r="S43" s="33">
        <v>-17752</v>
      </c>
      <c r="T43" s="33">
        <v>-19540</v>
      </c>
      <c r="U43" s="33">
        <v>-5147</v>
      </c>
      <c r="V43" s="33">
        <v>-10321</v>
      </c>
      <c r="W43" s="33">
        <v>-16541</v>
      </c>
      <c r="X43" s="33">
        <v>-22661</v>
      </c>
    </row>
    <row r="44" spans="2:24">
      <c r="B44" s="7" t="s">
        <v>331</v>
      </c>
      <c r="C44" s="7" t="s">
        <v>331</v>
      </c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>
        <v>-4547</v>
      </c>
      <c r="Q44" s="33"/>
      <c r="R44" s="33"/>
      <c r="S44" s="33"/>
      <c r="T44" s="33">
        <v>-5700</v>
      </c>
      <c r="U44" s="33">
        <v>-1418</v>
      </c>
      <c r="V44" s="33">
        <v>-2783</v>
      </c>
      <c r="W44" s="33">
        <v>-6375</v>
      </c>
      <c r="X44" s="33">
        <v>-8701</v>
      </c>
    </row>
    <row r="45" spans="2:24">
      <c r="B45" s="7" t="s">
        <v>20</v>
      </c>
      <c r="C45" s="7" t="s">
        <v>330</v>
      </c>
      <c r="D45" s="33">
        <v>1391</v>
      </c>
      <c r="E45" s="33">
        <v>76</v>
      </c>
      <c r="F45" s="33">
        <v>104</v>
      </c>
      <c r="G45" s="33">
        <v>167</v>
      </c>
      <c r="H45" s="33">
        <v>505</v>
      </c>
      <c r="I45" s="33">
        <v>357</v>
      </c>
      <c r="J45" s="33">
        <v>1336</v>
      </c>
      <c r="K45" s="33">
        <v>2939</v>
      </c>
      <c r="L45" s="33">
        <v>1565</v>
      </c>
      <c r="M45" s="33">
        <v>178</v>
      </c>
      <c r="N45" s="33">
        <v>452</v>
      </c>
      <c r="O45" s="33">
        <v>615</v>
      </c>
      <c r="P45" s="33">
        <v>741</v>
      </c>
      <c r="Q45" s="33">
        <v>-20</v>
      </c>
      <c r="R45" s="33">
        <v>145</v>
      </c>
      <c r="S45" s="33">
        <v>164</v>
      </c>
      <c r="T45" s="33">
        <v>394</v>
      </c>
      <c r="U45" s="33">
        <v>90</v>
      </c>
      <c r="V45" s="33">
        <v>1115</v>
      </c>
      <c r="W45" s="33">
        <v>1636</v>
      </c>
      <c r="X45" s="33">
        <v>1758</v>
      </c>
    </row>
    <row r="46" spans="2:24" ht="15">
      <c r="B46" s="12" t="s">
        <v>21</v>
      </c>
      <c r="C46" s="12" t="s">
        <v>44</v>
      </c>
      <c r="D46" s="13">
        <v>139317</v>
      </c>
      <c r="E46" s="13">
        <v>32956</v>
      </c>
      <c r="F46" s="13">
        <v>57461</v>
      </c>
      <c r="G46" s="13">
        <v>88651</v>
      </c>
      <c r="H46" s="13">
        <v>121492</v>
      </c>
      <c r="I46" s="13">
        <v>34282</v>
      </c>
      <c r="J46" s="13">
        <v>74855</v>
      </c>
      <c r="K46" s="13">
        <v>113977</v>
      </c>
      <c r="L46" s="13">
        <v>161772</v>
      </c>
      <c r="M46" s="13">
        <v>43282</v>
      </c>
      <c r="N46" s="13">
        <v>87768</v>
      </c>
      <c r="O46" s="13">
        <v>132186</v>
      </c>
      <c r="P46" s="13">
        <v>173486</v>
      </c>
      <c r="Q46" s="13">
        <v>43563</v>
      </c>
      <c r="R46" s="13">
        <v>89607</v>
      </c>
      <c r="S46" s="13">
        <v>137478</v>
      </c>
      <c r="T46" s="13">
        <v>183442</v>
      </c>
      <c r="U46" s="13">
        <v>48033</v>
      </c>
      <c r="V46" s="13">
        <v>97988</v>
      </c>
      <c r="W46" s="13">
        <f t="shared" ref="W46" si="6">+SUM(W41:W45)</f>
        <v>148418</v>
      </c>
      <c r="X46" s="13">
        <f>+SUM(X41:X45)</f>
        <v>193211</v>
      </c>
    </row>
    <row r="47" spans="2:24">
      <c r="B47" s="7" t="s">
        <v>22</v>
      </c>
      <c r="C47" s="7" t="s">
        <v>45</v>
      </c>
      <c r="D47" s="33">
        <v>1675</v>
      </c>
      <c r="E47" s="33">
        <v>536</v>
      </c>
      <c r="F47" s="33">
        <v>1381</v>
      </c>
      <c r="G47" s="33">
        <v>2364</v>
      </c>
      <c r="H47" s="33">
        <v>3233</v>
      </c>
      <c r="I47" s="33">
        <v>926</v>
      </c>
      <c r="J47" s="33">
        <v>1391</v>
      </c>
      <c r="K47" s="33">
        <v>2255</v>
      </c>
      <c r="L47" s="33">
        <v>2404</v>
      </c>
      <c r="M47" s="33">
        <v>364</v>
      </c>
      <c r="N47" s="33">
        <v>970</v>
      </c>
      <c r="O47" s="33">
        <v>1450</v>
      </c>
      <c r="P47" s="33">
        <v>13921</v>
      </c>
      <c r="Q47" s="33">
        <v>3498</v>
      </c>
      <c r="R47" s="33">
        <v>1964</v>
      </c>
      <c r="S47" s="33">
        <v>2374</v>
      </c>
      <c r="T47" s="33">
        <v>1214</v>
      </c>
      <c r="U47" s="33">
        <v>127.47469</v>
      </c>
      <c r="V47" s="33">
        <v>160.54558</v>
      </c>
      <c r="W47" s="33">
        <v>583.24789999999996</v>
      </c>
      <c r="X47" s="33">
        <v>667</v>
      </c>
    </row>
    <row r="48" spans="2:24">
      <c r="B48" s="7" t="s">
        <v>23</v>
      </c>
      <c r="C48" s="7" t="s">
        <v>46</v>
      </c>
      <c r="D48" s="33">
        <v>-22802</v>
      </c>
      <c r="E48" s="33">
        <v>-6396</v>
      </c>
      <c r="F48" s="33">
        <v>-13443</v>
      </c>
      <c r="G48" s="33">
        <v>-19785</v>
      </c>
      <c r="H48" s="33">
        <v>-26164</v>
      </c>
      <c r="I48" s="33">
        <v>-6617</v>
      </c>
      <c r="J48" s="33">
        <v>-12365</v>
      </c>
      <c r="K48" s="33">
        <v>-18716</v>
      </c>
      <c r="L48" s="33">
        <v>-25222</v>
      </c>
      <c r="M48" s="33">
        <v>-7837</v>
      </c>
      <c r="N48" s="33">
        <v>-16051</v>
      </c>
      <c r="O48" s="33">
        <v>-26117</v>
      </c>
      <c r="P48" s="33">
        <v>-38477</v>
      </c>
      <c r="Q48" s="33">
        <v>-10944</v>
      </c>
      <c r="R48" s="33">
        <v>-16376</v>
      </c>
      <c r="S48" s="33">
        <v>-26304</v>
      </c>
      <c r="T48" s="33">
        <v>-35506</v>
      </c>
      <c r="U48" s="33">
        <v>-9170</v>
      </c>
      <c r="V48" s="33">
        <v>-19066.454419999998</v>
      </c>
      <c r="W48" s="33">
        <v>-29731.247899999998</v>
      </c>
      <c r="X48" s="33">
        <v>-40820</v>
      </c>
    </row>
    <row r="49" spans="2:24">
      <c r="B49" s="7" t="s">
        <v>24</v>
      </c>
      <c r="C49" s="7" t="s">
        <v>47</v>
      </c>
      <c r="D49" s="33">
        <v>237</v>
      </c>
      <c r="E49" s="33">
        <v>-1184</v>
      </c>
      <c r="F49" s="33">
        <v>-194</v>
      </c>
      <c r="G49" s="33">
        <v>200</v>
      </c>
      <c r="H49" s="33">
        <v>-151</v>
      </c>
      <c r="I49" s="33">
        <v>-347</v>
      </c>
      <c r="J49" s="33">
        <v>-61</v>
      </c>
      <c r="K49" s="33">
        <v>-306</v>
      </c>
      <c r="L49" s="33">
        <v>-540</v>
      </c>
      <c r="M49" s="33">
        <v>806</v>
      </c>
      <c r="N49" s="33">
        <v>857</v>
      </c>
      <c r="O49" s="33">
        <v>1411</v>
      </c>
      <c r="P49" s="33">
        <v>1612</v>
      </c>
      <c r="Q49" s="33">
        <v>996</v>
      </c>
      <c r="R49" s="33">
        <v>1185</v>
      </c>
      <c r="S49" s="33">
        <v>-720</v>
      </c>
      <c r="T49" s="33">
        <v>-2038</v>
      </c>
      <c r="U49" s="33">
        <v>-528</v>
      </c>
      <c r="V49" s="33">
        <v>-622</v>
      </c>
      <c r="W49" s="33">
        <v>-361</v>
      </c>
      <c r="X49" s="33">
        <v>-613</v>
      </c>
    </row>
    <row r="50" spans="2:24" ht="15">
      <c r="B50" s="12" t="s">
        <v>25</v>
      </c>
      <c r="C50" s="12" t="s">
        <v>48</v>
      </c>
      <c r="D50" s="13">
        <v>-20890</v>
      </c>
      <c r="E50" s="13">
        <v>-7044</v>
      </c>
      <c r="F50" s="13">
        <v>-12256</v>
      </c>
      <c r="G50" s="13">
        <v>-17221</v>
      </c>
      <c r="H50" s="13">
        <v>-23082</v>
      </c>
      <c r="I50" s="13">
        <v>-6038</v>
      </c>
      <c r="J50" s="13">
        <v>-11035</v>
      </c>
      <c r="K50" s="13">
        <v>-16767</v>
      </c>
      <c r="L50" s="13">
        <v>-23358</v>
      </c>
      <c r="M50" s="13">
        <v>-6667</v>
      </c>
      <c r="N50" s="13">
        <v>-14224</v>
      </c>
      <c r="O50" s="13">
        <v>-23256</v>
      </c>
      <c r="P50" s="13">
        <v>-22944</v>
      </c>
      <c r="Q50" s="13">
        <v>-6450</v>
      </c>
      <c r="R50" s="13">
        <v>-13227</v>
      </c>
      <c r="S50" s="13">
        <v>-24650</v>
      </c>
      <c r="T50" s="13">
        <v>-36330</v>
      </c>
      <c r="U50" s="13">
        <v>-9698</v>
      </c>
      <c r="V50" s="13">
        <v>-19849</v>
      </c>
      <c r="W50" s="13">
        <f t="shared" ref="W50" si="7">+SUM(W47:W49)</f>
        <v>-29509</v>
      </c>
      <c r="X50" s="13">
        <f>+SUM(X47:X49)</f>
        <v>-40766</v>
      </c>
    </row>
    <row r="51" spans="2:24" ht="15">
      <c r="B51" s="12" t="s">
        <v>26</v>
      </c>
      <c r="C51" s="12" t="s">
        <v>49</v>
      </c>
      <c r="D51" s="13">
        <v>118427</v>
      </c>
      <c r="E51" s="13">
        <v>25912</v>
      </c>
      <c r="F51" s="13">
        <v>45205</v>
      </c>
      <c r="G51" s="13">
        <v>71430</v>
      </c>
      <c r="H51" s="13">
        <v>98410</v>
      </c>
      <c r="I51" s="13">
        <v>28244</v>
      </c>
      <c r="J51" s="13">
        <v>63820</v>
      </c>
      <c r="K51" s="13">
        <v>97210</v>
      </c>
      <c r="L51" s="13">
        <v>138414</v>
      </c>
      <c r="M51" s="13">
        <v>36615</v>
      </c>
      <c r="N51" s="13">
        <v>73544</v>
      </c>
      <c r="O51" s="13">
        <v>108930</v>
      </c>
      <c r="P51" s="13">
        <v>150542</v>
      </c>
      <c r="Q51" s="13">
        <v>37113</v>
      </c>
      <c r="R51" s="13">
        <v>76380</v>
      </c>
      <c r="S51" s="13">
        <v>112828</v>
      </c>
      <c r="T51" s="13">
        <v>147112</v>
      </c>
      <c r="U51" s="13">
        <v>38335</v>
      </c>
      <c r="V51" s="13">
        <v>78139</v>
      </c>
      <c r="W51" s="13">
        <f t="shared" ref="W51" si="8">+W46+W50</f>
        <v>118909</v>
      </c>
      <c r="X51" s="13">
        <f>+X46+X50</f>
        <v>152445</v>
      </c>
    </row>
    <row r="52" spans="2:24">
      <c r="B52" s="7" t="s">
        <v>27</v>
      </c>
      <c r="C52" s="7" t="s">
        <v>50</v>
      </c>
      <c r="D52" s="32">
        <v>-35768</v>
      </c>
      <c r="E52" s="32">
        <v>-6618</v>
      </c>
      <c r="F52" s="32">
        <v>-12238</v>
      </c>
      <c r="G52" s="32">
        <v>-20752</v>
      </c>
      <c r="H52" s="32">
        <v>-28868</v>
      </c>
      <c r="I52" s="32">
        <v>-8859</v>
      </c>
      <c r="J52" s="32">
        <v>-19435</v>
      </c>
      <c r="K52" s="32">
        <v>-29538</v>
      </c>
      <c r="L52" s="32">
        <v>-42719</v>
      </c>
      <c r="M52" s="32">
        <v>-11563</v>
      </c>
      <c r="N52" s="32">
        <v>-22881</v>
      </c>
      <c r="O52" s="32">
        <v>-34191</v>
      </c>
      <c r="P52" s="32">
        <v>-48220</v>
      </c>
      <c r="Q52" s="32">
        <v>-12066</v>
      </c>
      <c r="R52" s="32">
        <v>-23780</v>
      </c>
      <c r="S52" s="32">
        <v>-34876</v>
      </c>
      <c r="T52" s="32">
        <v>-45612</v>
      </c>
      <c r="U52" s="32">
        <v>-11692</v>
      </c>
      <c r="V52" s="32">
        <v>-23708</v>
      </c>
      <c r="W52" s="32">
        <v>-36211</v>
      </c>
      <c r="X52" s="32">
        <v>-45836</v>
      </c>
    </row>
    <row r="53" spans="2:24" ht="15">
      <c r="B53" s="14" t="s">
        <v>28</v>
      </c>
      <c r="C53" s="14" t="s">
        <v>51</v>
      </c>
      <c r="D53" s="15">
        <v>82659</v>
      </c>
      <c r="E53" s="15">
        <v>19294</v>
      </c>
      <c r="F53" s="15">
        <v>32967</v>
      </c>
      <c r="G53" s="15">
        <v>50678</v>
      </c>
      <c r="H53" s="15">
        <v>69542</v>
      </c>
      <c r="I53" s="15">
        <v>19385</v>
      </c>
      <c r="J53" s="15">
        <v>44385</v>
      </c>
      <c r="K53" s="15">
        <v>67672</v>
      </c>
      <c r="L53" s="15">
        <v>95695</v>
      </c>
      <c r="M53" s="15">
        <v>25052</v>
      </c>
      <c r="N53" s="15">
        <v>50663</v>
      </c>
      <c r="O53" s="15">
        <v>74739</v>
      </c>
      <c r="P53" s="15">
        <v>102322</v>
      </c>
      <c r="Q53" s="15">
        <v>25047</v>
      </c>
      <c r="R53" s="15">
        <v>52600</v>
      </c>
      <c r="S53" s="15">
        <v>77952</v>
      </c>
      <c r="T53" s="15">
        <v>101500</v>
      </c>
      <c r="U53" s="15">
        <v>26643</v>
      </c>
      <c r="V53" s="15">
        <v>54431</v>
      </c>
      <c r="W53" s="15">
        <f t="shared" ref="W53" si="9">+W52+W51</f>
        <v>82698</v>
      </c>
      <c r="X53" s="15">
        <f>+X52+X51</f>
        <v>106609</v>
      </c>
    </row>
    <row r="54" spans="2:24" ht="15">
      <c r="B54" s="14" t="s">
        <v>29</v>
      </c>
      <c r="C54" s="14" t="s">
        <v>52</v>
      </c>
      <c r="D54" s="15">
        <v>-4008</v>
      </c>
      <c r="E54" s="15">
        <v>-1333</v>
      </c>
      <c r="F54" s="15">
        <v>2219</v>
      </c>
      <c r="G54" s="15">
        <v>3162</v>
      </c>
      <c r="H54" s="15">
        <v>5132</v>
      </c>
      <c r="I54" s="15">
        <v>82</v>
      </c>
      <c r="J54" s="15">
        <v>-3151</v>
      </c>
      <c r="K54" s="15">
        <v>-10392</v>
      </c>
      <c r="L54" s="15">
        <v>-6109</v>
      </c>
      <c r="M54" s="15">
        <v>4791</v>
      </c>
      <c r="N54" s="15">
        <v>9785</v>
      </c>
      <c r="O54" s="15">
        <v>35669</v>
      </c>
      <c r="P54" s="15">
        <v>37834</v>
      </c>
      <c r="Q54" s="15">
        <v>-8372</v>
      </c>
      <c r="R54" s="15">
        <v>923</v>
      </c>
      <c r="S54" s="15">
        <v>8129</v>
      </c>
      <c r="T54" s="15">
        <v>-8501</v>
      </c>
      <c r="U54" s="15">
        <v>4799</v>
      </c>
      <c r="V54" s="15">
        <v>5511</v>
      </c>
      <c r="W54" s="15">
        <v>-6009</v>
      </c>
      <c r="X54" s="15">
        <v>1054</v>
      </c>
    </row>
    <row r="55" spans="2:24" ht="15">
      <c r="B55" s="12" t="s">
        <v>30</v>
      </c>
      <c r="C55" s="12" t="s">
        <v>53</v>
      </c>
      <c r="D55" s="15">
        <v>78651</v>
      </c>
      <c r="E55" s="15">
        <v>17961</v>
      </c>
      <c r="F55" s="15">
        <v>35186</v>
      </c>
      <c r="G55" s="15">
        <v>53840</v>
      </c>
      <c r="H55" s="15">
        <v>74674</v>
      </c>
      <c r="I55" s="15">
        <v>19467</v>
      </c>
      <c r="J55" s="15">
        <v>41234</v>
      </c>
      <c r="K55" s="15">
        <v>57280</v>
      </c>
      <c r="L55" s="15">
        <v>89586</v>
      </c>
      <c r="M55" s="15">
        <v>29843</v>
      </c>
      <c r="N55" s="15">
        <v>60448</v>
      </c>
      <c r="O55" s="15">
        <v>110408</v>
      </c>
      <c r="P55" s="15">
        <v>140156</v>
      </c>
      <c r="Q55" s="15">
        <v>16675</v>
      </c>
      <c r="R55" s="15">
        <v>53523</v>
      </c>
      <c r="S55" s="15">
        <v>86081</v>
      </c>
      <c r="T55" s="15">
        <v>92999</v>
      </c>
      <c r="U55" s="15">
        <v>31442</v>
      </c>
      <c r="V55" s="15">
        <v>59942</v>
      </c>
      <c r="W55" s="15">
        <f t="shared" ref="W55" si="10">+W53+W54</f>
        <v>76689</v>
      </c>
      <c r="X55" s="15">
        <f>+X53+X54</f>
        <v>107663</v>
      </c>
    </row>
    <row r="56" spans="2:24">
      <c r="B56" s="7"/>
      <c r="C56" s="7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</row>
    <row r="57" spans="2:24">
      <c r="B57" s="7"/>
      <c r="C57" s="7"/>
      <c r="D57" s="9"/>
      <c r="E57" s="8"/>
      <c r="F57" s="9"/>
      <c r="G57" s="9"/>
      <c r="H57" s="9"/>
      <c r="I57" s="8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</row>
    <row r="58" spans="2:24">
      <c r="B58" s="7"/>
      <c r="C58" s="7"/>
      <c r="D58" s="9"/>
      <c r="E58" s="8"/>
      <c r="F58" s="9"/>
      <c r="G58" s="9"/>
      <c r="H58" s="9"/>
      <c r="I58" s="8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</row>
    <row r="61" spans="2:24" ht="15">
      <c r="B61" s="28" t="s">
        <v>54</v>
      </c>
      <c r="C61" s="28" t="s">
        <v>319</v>
      </c>
      <c r="D61" s="29">
        <v>43800</v>
      </c>
      <c r="E61" s="29">
        <v>43891</v>
      </c>
      <c r="F61" s="29">
        <v>43983</v>
      </c>
      <c r="G61" s="29">
        <v>44075</v>
      </c>
      <c r="H61" s="29">
        <v>44166</v>
      </c>
      <c r="I61" s="29">
        <v>44256</v>
      </c>
      <c r="J61" s="29">
        <v>44348</v>
      </c>
      <c r="K61" s="29">
        <v>44440</v>
      </c>
      <c r="L61" s="29">
        <v>44531</v>
      </c>
      <c r="M61" s="29">
        <v>44621</v>
      </c>
      <c r="N61" s="29">
        <v>44713</v>
      </c>
      <c r="O61" s="29">
        <v>44805</v>
      </c>
      <c r="P61" s="29">
        <v>44896</v>
      </c>
      <c r="Q61" s="29">
        <v>44986</v>
      </c>
      <c r="R61" s="29">
        <v>45078</v>
      </c>
      <c r="S61" s="29">
        <v>45170</v>
      </c>
      <c r="T61" s="29">
        <v>45261</v>
      </c>
      <c r="U61" s="29">
        <v>45352</v>
      </c>
      <c r="V61" s="29">
        <v>45444</v>
      </c>
      <c r="W61" s="29">
        <v>45536</v>
      </c>
      <c r="X61" s="29">
        <v>45627</v>
      </c>
    </row>
    <row r="62" spans="2:24">
      <c r="B62" s="3" t="s">
        <v>55</v>
      </c>
      <c r="C62" s="3" t="s">
        <v>56</v>
      </c>
      <c r="D62" s="16"/>
      <c r="E62" s="16"/>
      <c r="F62" s="16"/>
      <c r="G62" s="17"/>
      <c r="H62" s="18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2:24">
      <c r="B63" s="7" t="s">
        <v>57</v>
      </c>
      <c r="C63" s="7" t="s">
        <v>58</v>
      </c>
      <c r="D63" s="16"/>
      <c r="E63" s="16"/>
      <c r="F63" s="16"/>
      <c r="G63" s="17"/>
      <c r="H63" s="18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2:24">
      <c r="B64" s="22" t="s">
        <v>59</v>
      </c>
      <c r="C64" s="22" t="s">
        <v>60</v>
      </c>
      <c r="D64" s="33">
        <v>11805</v>
      </c>
      <c r="E64" s="33">
        <v>33774</v>
      </c>
      <c r="F64" s="33">
        <v>68558</v>
      </c>
      <c r="G64" s="33">
        <v>130831</v>
      </c>
      <c r="H64" s="33">
        <v>23405</v>
      </c>
      <c r="I64" s="33">
        <v>36763</v>
      </c>
      <c r="J64" s="33">
        <v>95106</v>
      </c>
      <c r="K64" s="33">
        <v>55459</v>
      </c>
      <c r="L64" s="33">
        <v>87337</v>
      </c>
      <c r="M64" s="33">
        <v>14580</v>
      </c>
      <c r="N64" s="33">
        <v>46696</v>
      </c>
      <c r="O64" s="33">
        <v>24717</v>
      </c>
      <c r="P64" s="33">
        <v>39985</v>
      </c>
      <c r="Q64" s="33">
        <v>75217</v>
      </c>
      <c r="R64" s="33">
        <v>27378</v>
      </c>
      <c r="S64" s="33">
        <v>28509</v>
      </c>
      <c r="T64" s="33">
        <v>15499</v>
      </c>
      <c r="U64" s="33">
        <v>14539</v>
      </c>
      <c r="V64" s="33">
        <v>12393</v>
      </c>
      <c r="W64" s="33">
        <v>16260</v>
      </c>
      <c r="X64" s="33">
        <v>22430</v>
      </c>
    </row>
    <row r="65" spans="2:24">
      <c r="B65" s="22" t="s">
        <v>61</v>
      </c>
      <c r="C65" s="22" t="s">
        <v>62</v>
      </c>
      <c r="D65" s="33">
        <v>124023</v>
      </c>
      <c r="E65" s="33">
        <v>117167</v>
      </c>
      <c r="F65" s="33">
        <v>143702</v>
      </c>
      <c r="G65" s="33">
        <v>133477</v>
      </c>
      <c r="H65" s="33">
        <v>130999</v>
      </c>
      <c r="I65" s="33">
        <v>121767</v>
      </c>
      <c r="J65" s="33">
        <v>127680</v>
      </c>
      <c r="K65" s="33">
        <v>152130</v>
      </c>
      <c r="L65" s="33">
        <v>171204</v>
      </c>
      <c r="M65" s="33">
        <v>136539</v>
      </c>
      <c r="N65" s="33">
        <v>176975</v>
      </c>
      <c r="O65" s="33">
        <v>188761</v>
      </c>
      <c r="P65" s="33">
        <v>169359</v>
      </c>
      <c r="Q65" s="33">
        <v>174106</v>
      </c>
      <c r="R65" s="33">
        <v>190440</v>
      </c>
      <c r="S65" s="33">
        <v>200021</v>
      </c>
      <c r="T65" s="33">
        <v>228110</v>
      </c>
      <c r="U65" s="33">
        <v>236107</v>
      </c>
      <c r="V65" s="33">
        <v>242446</v>
      </c>
      <c r="W65" s="33">
        <v>240717</v>
      </c>
      <c r="X65" s="33">
        <v>238388</v>
      </c>
    </row>
    <row r="66" spans="2:24">
      <c r="B66" s="22" t="s">
        <v>325</v>
      </c>
      <c r="C66" s="22" t="s">
        <v>326</v>
      </c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>
        <v>53911</v>
      </c>
      <c r="P66" s="33">
        <v>48831</v>
      </c>
      <c r="Q66" s="33">
        <v>43962</v>
      </c>
      <c r="R66" s="33">
        <v>51225</v>
      </c>
      <c r="S66" s="33">
        <v>56382</v>
      </c>
      <c r="T66" s="33">
        <v>35642</v>
      </c>
      <c r="U66" s="33">
        <v>41774</v>
      </c>
      <c r="V66" s="33">
        <v>40430</v>
      </c>
      <c r="W66" s="33">
        <v>23631</v>
      </c>
      <c r="X66" s="33">
        <v>26967</v>
      </c>
    </row>
    <row r="67" spans="2:24">
      <c r="B67" s="22" t="s">
        <v>63</v>
      </c>
      <c r="C67" s="22" t="s">
        <v>64</v>
      </c>
      <c r="D67" s="33">
        <v>490</v>
      </c>
      <c r="E67" s="33">
        <v>522</v>
      </c>
      <c r="F67" s="33">
        <v>620</v>
      </c>
      <c r="G67" s="33">
        <v>767</v>
      </c>
      <c r="H67" s="33">
        <v>856</v>
      </c>
      <c r="I67" s="33">
        <v>482</v>
      </c>
      <c r="J67" s="33">
        <v>478</v>
      </c>
      <c r="K67" s="33">
        <v>249</v>
      </c>
      <c r="L67" s="33">
        <v>272</v>
      </c>
      <c r="M67" s="33">
        <v>323</v>
      </c>
      <c r="N67" s="33">
        <v>333</v>
      </c>
      <c r="O67" s="33">
        <v>218</v>
      </c>
      <c r="P67" s="33">
        <v>420</v>
      </c>
      <c r="Q67" s="33">
        <v>234</v>
      </c>
      <c r="R67" s="33">
        <v>267</v>
      </c>
      <c r="S67" s="33">
        <v>379</v>
      </c>
      <c r="T67" s="33">
        <v>238</v>
      </c>
      <c r="U67" s="33">
        <v>143</v>
      </c>
      <c r="V67" s="33">
        <v>147</v>
      </c>
      <c r="W67" s="33">
        <v>342</v>
      </c>
      <c r="X67" s="33">
        <v>382</v>
      </c>
    </row>
    <row r="68" spans="2:24">
      <c r="B68" s="22" t="s">
        <v>65</v>
      </c>
      <c r="C68" s="22" t="s">
        <v>66</v>
      </c>
      <c r="D68" s="33">
        <v>16445</v>
      </c>
      <c r="E68" s="33">
        <v>16203</v>
      </c>
      <c r="F68" s="33">
        <v>17609</v>
      </c>
      <c r="G68" s="33">
        <v>18106</v>
      </c>
      <c r="H68" s="33">
        <v>15630</v>
      </c>
      <c r="I68" s="33">
        <v>14887</v>
      </c>
      <c r="J68" s="33">
        <v>14107</v>
      </c>
      <c r="K68" s="33">
        <v>13673</v>
      </c>
      <c r="L68" s="33">
        <v>16655</v>
      </c>
      <c r="M68" s="33">
        <v>15899</v>
      </c>
      <c r="N68" s="33">
        <v>16387</v>
      </c>
      <c r="O68" s="33">
        <v>18108</v>
      </c>
      <c r="P68" s="33">
        <v>17773</v>
      </c>
      <c r="Q68" s="33">
        <v>15856</v>
      </c>
      <c r="R68" s="33">
        <v>19091</v>
      </c>
      <c r="S68" s="33">
        <v>18762</v>
      </c>
      <c r="T68" s="33">
        <v>16047</v>
      </c>
      <c r="U68" s="33">
        <v>17127</v>
      </c>
      <c r="V68" s="33">
        <v>15357</v>
      </c>
      <c r="W68" s="33">
        <v>15448</v>
      </c>
      <c r="X68" s="33">
        <v>14500</v>
      </c>
    </row>
    <row r="69" spans="2:24">
      <c r="B69" s="22" t="s">
        <v>123</v>
      </c>
      <c r="C69" s="22" t="s">
        <v>124</v>
      </c>
      <c r="D69" s="33">
        <v>744</v>
      </c>
      <c r="E69" s="33">
        <v>1229</v>
      </c>
      <c r="F69" s="33">
        <v>3273</v>
      </c>
      <c r="G69" s="33">
        <v>2214</v>
      </c>
      <c r="H69" s="33">
        <v>1220</v>
      </c>
      <c r="I69" s="33">
        <v>2734</v>
      </c>
      <c r="J69" s="33">
        <v>4254</v>
      </c>
      <c r="K69" s="33">
        <v>6289</v>
      </c>
      <c r="L69" s="33">
        <v>1808</v>
      </c>
      <c r="M69" s="33">
        <v>5343</v>
      </c>
      <c r="N69" s="33">
        <v>6296</v>
      </c>
      <c r="O69" s="33">
        <v>6168</v>
      </c>
      <c r="P69" s="33">
        <v>4014</v>
      </c>
      <c r="Q69" s="33">
        <v>4824</v>
      </c>
      <c r="R69" s="33">
        <v>5779</v>
      </c>
      <c r="S69" s="33">
        <v>4637</v>
      </c>
      <c r="T69" s="33">
        <v>4513</v>
      </c>
      <c r="U69" s="33">
        <v>3783</v>
      </c>
      <c r="V69" s="33">
        <v>6981</v>
      </c>
      <c r="W69" s="33">
        <v>5507</v>
      </c>
      <c r="X69" s="33">
        <v>5517</v>
      </c>
    </row>
    <row r="70" spans="2:24" ht="15">
      <c r="B70" s="23" t="s">
        <v>67</v>
      </c>
      <c r="C70" s="23" t="s">
        <v>68</v>
      </c>
      <c r="D70" s="15">
        <v>153507</v>
      </c>
      <c r="E70" s="15">
        <v>168895</v>
      </c>
      <c r="F70" s="15">
        <v>233762</v>
      </c>
      <c r="G70" s="15">
        <v>285395</v>
      </c>
      <c r="H70" s="15">
        <v>172110</v>
      </c>
      <c r="I70" s="15">
        <v>176633</v>
      </c>
      <c r="J70" s="15">
        <v>241625</v>
      </c>
      <c r="K70" s="15">
        <v>227800</v>
      </c>
      <c r="L70" s="15">
        <v>277276</v>
      </c>
      <c r="M70" s="15">
        <v>172684</v>
      </c>
      <c r="N70" s="15">
        <v>246687</v>
      </c>
      <c r="O70" s="15">
        <v>291883</v>
      </c>
      <c r="P70" s="15">
        <v>280382</v>
      </c>
      <c r="Q70" s="15">
        <v>314199</v>
      </c>
      <c r="R70" s="15">
        <v>294180</v>
      </c>
      <c r="S70" s="15">
        <v>308690</v>
      </c>
      <c r="T70" s="15">
        <v>300049</v>
      </c>
      <c r="U70" s="15">
        <v>313473</v>
      </c>
      <c r="V70" s="15">
        <v>317754</v>
      </c>
      <c r="W70" s="15">
        <f t="shared" ref="W70:X70" si="11">+SUM(W64:W69)</f>
        <v>301905</v>
      </c>
      <c r="X70" s="15">
        <f t="shared" si="11"/>
        <v>308184</v>
      </c>
    </row>
    <row r="71" spans="2:24">
      <c r="B71" s="7" t="s">
        <v>69</v>
      </c>
      <c r="C71" s="7" t="s">
        <v>70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</row>
    <row r="72" spans="2:24">
      <c r="B72" s="22" t="s">
        <v>61</v>
      </c>
      <c r="C72" s="22" t="s">
        <v>73</v>
      </c>
      <c r="D72" s="33">
        <v>31291</v>
      </c>
      <c r="E72" s="33">
        <v>30930</v>
      </c>
      <c r="F72" s="33">
        <v>27671</v>
      </c>
      <c r="G72" s="33">
        <v>32639</v>
      </c>
      <c r="H72" s="33">
        <v>32790</v>
      </c>
      <c r="I72" s="33">
        <v>30682</v>
      </c>
      <c r="J72" s="33">
        <v>32991</v>
      </c>
      <c r="K72" s="33">
        <v>31525</v>
      </c>
      <c r="L72" s="33">
        <v>34608</v>
      </c>
      <c r="M72" s="33">
        <v>69524</v>
      </c>
      <c r="N72" s="33">
        <v>37280</v>
      </c>
      <c r="O72" s="33">
        <v>36821</v>
      </c>
      <c r="P72" s="33">
        <v>39526</v>
      </c>
      <c r="Q72" s="33">
        <v>38860</v>
      </c>
      <c r="R72" s="33">
        <v>48999</v>
      </c>
      <c r="S72" s="33">
        <v>52908</v>
      </c>
      <c r="T72" s="33">
        <v>61491</v>
      </c>
      <c r="U72" s="33">
        <v>65808</v>
      </c>
      <c r="V72" s="33">
        <v>66366</v>
      </c>
      <c r="W72" s="33">
        <v>74251</v>
      </c>
      <c r="X72" s="33">
        <v>72698</v>
      </c>
    </row>
    <row r="73" spans="2:24">
      <c r="B73" s="22" t="s">
        <v>63</v>
      </c>
      <c r="C73" s="22" t="s">
        <v>64</v>
      </c>
      <c r="D73" s="33">
        <v>540</v>
      </c>
      <c r="E73" s="33">
        <v>472</v>
      </c>
      <c r="F73" s="33">
        <v>402</v>
      </c>
      <c r="G73" s="33">
        <v>333</v>
      </c>
      <c r="H73" s="33">
        <v>49</v>
      </c>
      <c r="I73" s="33">
        <v>35</v>
      </c>
      <c r="J73" s="33">
        <v>22</v>
      </c>
      <c r="K73" s="33">
        <v>9</v>
      </c>
      <c r="L73" s="33">
        <v>407</v>
      </c>
      <c r="M73" s="33">
        <v>397</v>
      </c>
      <c r="N73" s="33">
        <v>387</v>
      </c>
      <c r="O73" s="33">
        <v>376</v>
      </c>
      <c r="P73" s="33">
        <v>384</v>
      </c>
      <c r="Q73" s="33">
        <v>373</v>
      </c>
      <c r="R73" s="33">
        <v>362</v>
      </c>
      <c r="S73" s="33">
        <v>350</v>
      </c>
      <c r="T73" s="33">
        <v>350</v>
      </c>
      <c r="U73" s="33">
        <v>338</v>
      </c>
      <c r="V73" s="33">
        <v>326</v>
      </c>
      <c r="W73" s="33">
        <v>314</v>
      </c>
      <c r="X73" s="33">
        <v>302</v>
      </c>
    </row>
    <row r="74" spans="2:24">
      <c r="B74" s="30" t="s">
        <v>125</v>
      </c>
      <c r="C74" s="22" t="s">
        <v>126</v>
      </c>
      <c r="D74" s="33">
        <v>10279</v>
      </c>
      <c r="E74" s="33">
        <v>11421</v>
      </c>
      <c r="F74" s="33">
        <v>11310</v>
      </c>
      <c r="G74" s="33">
        <v>11195</v>
      </c>
      <c r="H74" s="33">
        <v>11754</v>
      </c>
      <c r="I74" s="33">
        <v>11726</v>
      </c>
      <c r="J74" s="33">
        <v>7632</v>
      </c>
      <c r="K74" s="33">
        <v>6780</v>
      </c>
      <c r="L74" s="33">
        <v>8257</v>
      </c>
      <c r="M74" s="33">
        <v>8967</v>
      </c>
      <c r="N74" s="33">
        <v>9128</v>
      </c>
      <c r="O74" s="33">
        <v>10021</v>
      </c>
      <c r="P74" s="33">
        <v>10224</v>
      </c>
      <c r="Q74" s="33">
        <v>10019</v>
      </c>
      <c r="R74" s="33">
        <v>9826</v>
      </c>
      <c r="S74" s="33">
        <v>9645</v>
      </c>
      <c r="T74" s="33">
        <v>9600</v>
      </c>
      <c r="U74" s="33">
        <v>9062</v>
      </c>
      <c r="V74" s="33">
        <v>9160</v>
      </c>
      <c r="W74" s="33">
        <v>9418</v>
      </c>
      <c r="X74" s="33">
        <v>9491</v>
      </c>
    </row>
    <row r="75" spans="2:24">
      <c r="B75" s="22" t="s">
        <v>71</v>
      </c>
      <c r="C75" s="22" t="s">
        <v>72</v>
      </c>
      <c r="D75" s="33">
        <v>9878</v>
      </c>
      <c r="E75" s="33">
        <v>9204</v>
      </c>
      <c r="F75" s="33">
        <v>8533</v>
      </c>
      <c r="G75" s="33">
        <v>7955</v>
      </c>
      <c r="H75" s="33">
        <v>7112</v>
      </c>
      <c r="I75" s="33">
        <v>6558</v>
      </c>
      <c r="J75" s="33">
        <v>5878</v>
      </c>
      <c r="K75" s="33">
        <v>8501</v>
      </c>
      <c r="L75" s="33">
        <v>10365</v>
      </c>
      <c r="M75" s="33">
        <v>10283</v>
      </c>
      <c r="N75" s="33">
        <v>9945</v>
      </c>
      <c r="O75" s="33">
        <v>9584</v>
      </c>
      <c r="P75" s="33">
        <v>9351</v>
      </c>
      <c r="Q75" s="33">
        <v>8985</v>
      </c>
      <c r="R75" s="33">
        <v>8619</v>
      </c>
      <c r="S75" s="33">
        <v>8256</v>
      </c>
      <c r="T75" s="33">
        <v>7880</v>
      </c>
      <c r="U75" s="33">
        <v>7516</v>
      </c>
      <c r="V75" s="33">
        <v>7153</v>
      </c>
      <c r="W75" s="33">
        <v>7720</v>
      </c>
      <c r="X75" s="33">
        <v>7331</v>
      </c>
    </row>
    <row r="76" spans="2:24">
      <c r="B76" s="22"/>
      <c r="C76" s="22" t="s">
        <v>340</v>
      </c>
      <c r="D76" s="33">
        <v>135</v>
      </c>
      <c r="E76" s="33">
        <v>175</v>
      </c>
      <c r="F76" s="33">
        <v>205</v>
      </c>
      <c r="G76" s="33">
        <v>227</v>
      </c>
      <c r="H76" s="33">
        <v>277</v>
      </c>
      <c r="I76" s="33">
        <v>311</v>
      </c>
      <c r="J76" s="33">
        <v>312</v>
      </c>
      <c r="K76" s="33">
        <v>335</v>
      </c>
      <c r="L76" s="33">
        <v>517</v>
      </c>
      <c r="M76" s="33">
        <v>557</v>
      </c>
      <c r="N76" s="33">
        <v>539</v>
      </c>
      <c r="O76" s="33">
        <v>511</v>
      </c>
      <c r="P76" s="33">
        <v>559</v>
      </c>
      <c r="Q76" s="33">
        <v>531</v>
      </c>
      <c r="R76" s="33">
        <v>529</v>
      </c>
      <c r="S76" s="33">
        <v>476</v>
      </c>
      <c r="T76" s="33">
        <v>481</v>
      </c>
      <c r="U76" s="33">
        <v>404</v>
      </c>
      <c r="V76" s="33">
        <v>350</v>
      </c>
      <c r="W76" s="33">
        <v>305</v>
      </c>
      <c r="X76" s="33">
        <v>308</v>
      </c>
    </row>
    <row r="77" spans="2:24">
      <c r="B77" s="22" t="s">
        <v>200</v>
      </c>
      <c r="C77" s="22" t="s">
        <v>74</v>
      </c>
      <c r="D77" s="33">
        <v>823784</v>
      </c>
      <c r="E77" s="33">
        <v>841369</v>
      </c>
      <c r="F77" s="33">
        <v>836337</v>
      </c>
      <c r="G77" s="33">
        <v>846714</v>
      </c>
      <c r="H77" s="33">
        <v>861484</v>
      </c>
      <c r="I77" s="33">
        <v>882786</v>
      </c>
      <c r="J77" s="33">
        <v>906466</v>
      </c>
      <c r="K77" s="33">
        <v>933978</v>
      </c>
      <c r="L77" s="33">
        <v>975405</v>
      </c>
      <c r="M77" s="33">
        <v>1001243</v>
      </c>
      <c r="N77" s="33">
        <v>1033212</v>
      </c>
      <c r="O77" s="33">
        <v>1041812</v>
      </c>
      <c r="P77" s="33">
        <v>1068832</v>
      </c>
      <c r="Q77" s="33">
        <v>1096455</v>
      </c>
      <c r="R77" s="33">
        <v>1104997</v>
      </c>
      <c r="S77" s="33">
        <v>1119683</v>
      </c>
      <c r="T77" s="33">
        <v>1133167</v>
      </c>
      <c r="U77" s="33">
        <v>1143118</v>
      </c>
      <c r="V77" s="33">
        <v>1158779</v>
      </c>
      <c r="W77" s="33">
        <v>1177614</v>
      </c>
      <c r="X77" s="33">
        <v>1194091</v>
      </c>
    </row>
    <row r="78" spans="2:24" ht="15">
      <c r="B78" s="23" t="s">
        <v>75</v>
      </c>
      <c r="C78" s="23" t="s">
        <v>76</v>
      </c>
      <c r="D78" s="15">
        <v>875907</v>
      </c>
      <c r="E78" s="15">
        <v>893571</v>
      </c>
      <c r="F78" s="15">
        <v>884458</v>
      </c>
      <c r="G78" s="15">
        <v>899063</v>
      </c>
      <c r="H78" s="15">
        <v>913466</v>
      </c>
      <c r="I78" s="15">
        <v>932098</v>
      </c>
      <c r="J78" s="15">
        <v>953301</v>
      </c>
      <c r="K78" s="15">
        <v>981128</v>
      </c>
      <c r="L78" s="15">
        <v>1029559</v>
      </c>
      <c r="M78" s="15">
        <v>1090971</v>
      </c>
      <c r="N78" s="15">
        <v>1090491</v>
      </c>
      <c r="O78" s="15">
        <v>1099125</v>
      </c>
      <c r="P78" s="15">
        <v>1128876</v>
      </c>
      <c r="Q78" s="15">
        <v>1155223</v>
      </c>
      <c r="R78" s="15">
        <v>1173332</v>
      </c>
      <c r="S78" s="15">
        <v>1191318</v>
      </c>
      <c r="T78" s="15">
        <v>1212969</v>
      </c>
      <c r="U78" s="15">
        <v>1226246</v>
      </c>
      <c r="V78" s="15">
        <v>1242134</v>
      </c>
      <c r="W78" s="15">
        <f t="shared" ref="W78" si="12">+SUM(W72:W77)</f>
        <v>1269622</v>
      </c>
      <c r="X78" s="15">
        <f>+SUM(X72:X77)</f>
        <v>1284221</v>
      </c>
    </row>
    <row r="79" spans="2:24" ht="15">
      <c r="B79" s="12" t="s">
        <v>77</v>
      </c>
      <c r="C79" s="12" t="s">
        <v>78</v>
      </c>
      <c r="D79" s="20">
        <v>1029414</v>
      </c>
      <c r="E79" s="20">
        <v>1062466</v>
      </c>
      <c r="F79" s="20">
        <v>1118220</v>
      </c>
      <c r="G79" s="20">
        <v>1184458</v>
      </c>
      <c r="H79" s="20">
        <v>1085576</v>
      </c>
      <c r="I79" s="20">
        <v>1108731</v>
      </c>
      <c r="J79" s="20">
        <v>1194926</v>
      </c>
      <c r="K79" s="20">
        <v>1208928</v>
      </c>
      <c r="L79" s="20">
        <v>1306835</v>
      </c>
      <c r="M79" s="20">
        <v>1263655</v>
      </c>
      <c r="N79" s="20">
        <v>1337178</v>
      </c>
      <c r="O79" s="20">
        <v>1391008</v>
      </c>
      <c r="P79" s="20">
        <v>1409258</v>
      </c>
      <c r="Q79" s="20">
        <v>1469422</v>
      </c>
      <c r="R79" s="20">
        <v>1467512</v>
      </c>
      <c r="S79" s="20">
        <v>1500008</v>
      </c>
      <c r="T79" s="20">
        <v>1513018</v>
      </c>
      <c r="U79" s="20">
        <v>1539719</v>
      </c>
      <c r="V79" s="20">
        <v>1559888</v>
      </c>
      <c r="W79" s="20">
        <f t="shared" ref="W79" si="13">+W78+W70</f>
        <v>1571527</v>
      </c>
      <c r="X79" s="20">
        <f>+X78+X70</f>
        <v>1592405</v>
      </c>
    </row>
    <row r="80" spans="2:24">
      <c r="B80" s="3" t="s">
        <v>79</v>
      </c>
      <c r="C80" s="3" t="s">
        <v>80</v>
      </c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2:24">
      <c r="B81" s="7" t="s">
        <v>81</v>
      </c>
      <c r="C81" s="7" t="s">
        <v>82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</row>
    <row r="82" spans="2:24">
      <c r="B82" s="22" t="s">
        <v>127</v>
      </c>
      <c r="C82" s="22" t="s">
        <v>128</v>
      </c>
      <c r="D82" s="33">
        <v>33369</v>
      </c>
      <c r="E82" s="33">
        <v>60417</v>
      </c>
      <c r="F82" s="33">
        <v>135046</v>
      </c>
      <c r="G82" s="33">
        <v>81253</v>
      </c>
      <c r="H82" s="33">
        <v>34085</v>
      </c>
      <c r="I82" s="33">
        <v>37639</v>
      </c>
      <c r="J82" s="33">
        <v>93820</v>
      </c>
      <c r="K82" s="33">
        <v>52608</v>
      </c>
      <c r="L82" s="33">
        <v>7020</v>
      </c>
      <c r="M82" s="33">
        <v>2402</v>
      </c>
      <c r="N82" s="33">
        <v>22910</v>
      </c>
      <c r="O82" s="33">
        <v>349615</v>
      </c>
      <c r="P82" s="33">
        <v>408198</v>
      </c>
      <c r="Q82" s="33">
        <v>84828</v>
      </c>
      <c r="R82" s="33">
        <v>85350</v>
      </c>
      <c r="S82" s="33">
        <v>46123</v>
      </c>
      <c r="T82" s="33">
        <v>42402</v>
      </c>
      <c r="U82" s="33">
        <v>59776</v>
      </c>
      <c r="V82" s="33">
        <v>54599</v>
      </c>
      <c r="W82" s="33">
        <v>26422</v>
      </c>
      <c r="X82" s="33">
        <v>28969</v>
      </c>
    </row>
    <row r="83" spans="2:24">
      <c r="B83" s="22" t="s">
        <v>83</v>
      </c>
      <c r="C83" s="22" t="s">
        <v>84</v>
      </c>
      <c r="D83" s="33">
        <v>77352</v>
      </c>
      <c r="E83" s="33">
        <v>76559</v>
      </c>
      <c r="F83" s="33">
        <v>85844</v>
      </c>
      <c r="G83" s="33">
        <v>105852</v>
      </c>
      <c r="H83" s="33">
        <v>96508</v>
      </c>
      <c r="I83" s="33">
        <v>92718</v>
      </c>
      <c r="J83" s="33">
        <v>91953</v>
      </c>
      <c r="K83" s="33">
        <v>98935</v>
      </c>
      <c r="L83" s="33">
        <v>106128</v>
      </c>
      <c r="M83" s="33">
        <v>104690</v>
      </c>
      <c r="N83" s="33">
        <v>102400</v>
      </c>
      <c r="O83" s="33">
        <v>107140</v>
      </c>
      <c r="P83" s="33">
        <v>107743</v>
      </c>
      <c r="Q83" s="33">
        <v>120701</v>
      </c>
      <c r="R83" s="33">
        <v>115942</v>
      </c>
      <c r="S83" s="33">
        <v>99643</v>
      </c>
      <c r="T83" s="33">
        <v>119402</v>
      </c>
      <c r="U83" s="33">
        <v>125392</v>
      </c>
      <c r="V83" s="33">
        <v>127900</v>
      </c>
      <c r="W83" s="33">
        <v>132339</v>
      </c>
      <c r="X83" s="33">
        <v>128383</v>
      </c>
    </row>
    <row r="84" spans="2:24">
      <c r="B84" s="22" t="s">
        <v>87</v>
      </c>
      <c r="C84" s="22" t="s">
        <v>88</v>
      </c>
      <c r="D84" s="33">
        <v>0</v>
      </c>
      <c r="E84" s="33">
        <v>71853</v>
      </c>
      <c r="F84" s="33">
        <v>71852</v>
      </c>
      <c r="G84" s="33">
        <v>71852</v>
      </c>
      <c r="H84" s="33">
        <v>0</v>
      </c>
      <c r="I84" s="33">
        <v>64181</v>
      </c>
      <c r="J84" s="33">
        <v>64181</v>
      </c>
      <c r="K84" s="33">
        <v>0</v>
      </c>
      <c r="L84" s="33">
        <v>0</v>
      </c>
      <c r="M84" s="33">
        <v>37427</v>
      </c>
      <c r="N84" s="33">
        <v>37446</v>
      </c>
      <c r="O84" s="33"/>
      <c r="P84" s="33">
        <v>2041</v>
      </c>
      <c r="Q84" s="33">
        <v>42917</v>
      </c>
      <c r="R84" s="33">
        <v>2041</v>
      </c>
      <c r="S84" s="33">
        <v>2439</v>
      </c>
      <c r="T84" s="33">
        <v>3549</v>
      </c>
      <c r="U84" s="33">
        <v>82502</v>
      </c>
      <c r="V84" s="33">
        <v>82869</v>
      </c>
      <c r="W84" s="33">
        <v>5086</v>
      </c>
      <c r="X84" s="33">
        <v>1630</v>
      </c>
    </row>
    <row r="85" spans="2:24">
      <c r="B85" s="22" t="s">
        <v>85</v>
      </c>
      <c r="C85" s="22" t="s">
        <v>86</v>
      </c>
      <c r="D85" s="33">
        <v>2692</v>
      </c>
      <c r="E85" s="33">
        <v>2710</v>
      </c>
      <c r="F85" s="33">
        <v>2733</v>
      </c>
      <c r="G85" s="33">
        <v>2785</v>
      </c>
      <c r="H85" s="33">
        <v>2660</v>
      </c>
      <c r="I85" s="33">
        <v>2544</v>
      </c>
      <c r="J85" s="33">
        <v>2344</v>
      </c>
      <c r="K85" s="33">
        <v>1992</v>
      </c>
      <c r="L85" s="33">
        <v>1189</v>
      </c>
      <c r="M85" s="33">
        <v>1218</v>
      </c>
      <c r="N85" s="33">
        <v>1228</v>
      </c>
      <c r="O85" s="33">
        <v>1429</v>
      </c>
      <c r="P85" s="33">
        <v>1256</v>
      </c>
      <c r="Q85" s="33">
        <v>1264</v>
      </c>
      <c r="R85" s="33">
        <v>1272</v>
      </c>
      <c r="S85" s="33">
        <v>1276</v>
      </c>
      <c r="T85" s="33">
        <v>1266</v>
      </c>
      <c r="U85" s="33">
        <v>1255</v>
      </c>
      <c r="V85" s="33">
        <v>1244</v>
      </c>
      <c r="W85" s="33">
        <v>1221</v>
      </c>
      <c r="X85" s="33">
        <v>1221</v>
      </c>
    </row>
    <row r="86" spans="2:24">
      <c r="B86" s="22" t="s">
        <v>91</v>
      </c>
      <c r="C86" s="22" t="s">
        <v>92</v>
      </c>
      <c r="D86" s="33">
        <v>9257</v>
      </c>
      <c r="E86" s="33">
        <v>4212</v>
      </c>
      <c r="F86" s="33">
        <v>4988</v>
      </c>
      <c r="G86" s="33">
        <v>6512</v>
      </c>
      <c r="H86" s="33">
        <v>7427</v>
      </c>
      <c r="I86" s="33">
        <v>4567</v>
      </c>
      <c r="J86" s="33">
        <v>6228</v>
      </c>
      <c r="K86" s="33">
        <v>8193</v>
      </c>
      <c r="L86" s="33">
        <v>10713</v>
      </c>
      <c r="M86" s="33">
        <v>6102</v>
      </c>
      <c r="N86" s="33">
        <v>7489</v>
      </c>
      <c r="O86" s="33">
        <v>9910</v>
      </c>
      <c r="P86" s="33">
        <v>11720</v>
      </c>
      <c r="Q86" s="33">
        <v>6191</v>
      </c>
      <c r="R86" s="33">
        <v>7649</v>
      </c>
      <c r="S86" s="33">
        <v>10298</v>
      </c>
      <c r="T86" s="33">
        <v>11731</v>
      </c>
      <c r="U86" s="33">
        <v>4806</v>
      </c>
      <c r="V86" s="33">
        <v>4597</v>
      </c>
      <c r="W86" s="33">
        <v>7375</v>
      </c>
      <c r="X86" s="33">
        <v>11461</v>
      </c>
    </row>
    <row r="87" spans="2:24">
      <c r="B87" s="22" t="s">
        <v>96</v>
      </c>
      <c r="C87" s="22" t="s">
        <v>97</v>
      </c>
      <c r="D87" s="33">
        <v>3460</v>
      </c>
      <c r="E87" s="33">
        <v>1507</v>
      </c>
      <c r="F87" s="33">
        <v>1619</v>
      </c>
      <c r="G87" s="33">
        <v>3665</v>
      </c>
      <c r="H87" s="33">
        <v>2739</v>
      </c>
      <c r="I87" s="33">
        <v>2667</v>
      </c>
      <c r="J87" s="33">
        <v>6681</v>
      </c>
      <c r="K87" s="33">
        <v>9799</v>
      </c>
      <c r="L87" s="33">
        <v>12876</v>
      </c>
      <c r="M87" s="33">
        <v>4914</v>
      </c>
      <c r="N87" s="33">
        <v>6864</v>
      </c>
      <c r="O87" s="33">
        <v>10844</v>
      </c>
      <c r="P87" s="33">
        <v>9978</v>
      </c>
      <c r="Q87" s="33">
        <v>4503</v>
      </c>
      <c r="R87" s="33">
        <v>6120</v>
      </c>
      <c r="S87" s="33">
        <v>6506</v>
      </c>
      <c r="T87" s="33">
        <v>3668</v>
      </c>
      <c r="U87" s="33">
        <v>2929</v>
      </c>
      <c r="V87" s="33">
        <v>4336</v>
      </c>
      <c r="W87" s="33">
        <v>6373</v>
      </c>
      <c r="X87" s="33">
        <v>1566</v>
      </c>
    </row>
    <row r="88" spans="2:24">
      <c r="B88" s="22" t="s">
        <v>89</v>
      </c>
      <c r="C88" s="22" t="s">
        <v>90</v>
      </c>
      <c r="D88" s="33">
        <v>5366</v>
      </c>
      <c r="E88" s="33">
        <v>12843</v>
      </c>
      <c r="F88" s="33">
        <v>11165</v>
      </c>
      <c r="G88" s="33">
        <v>14045</v>
      </c>
      <c r="H88" s="33">
        <v>11431</v>
      </c>
      <c r="I88" s="33">
        <v>20352</v>
      </c>
      <c r="J88" s="33">
        <v>30257</v>
      </c>
      <c r="K88" s="33">
        <v>48904</v>
      </c>
      <c r="L88" s="33">
        <v>37950</v>
      </c>
      <c r="M88" s="33">
        <v>20504</v>
      </c>
      <c r="N88" s="33">
        <v>13294</v>
      </c>
      <c r="O88" s="33">
        <v>35685</v>
      </c>
      <c r="P88" s="33">
        <v>25990</v>
      </c>
      <c r="Q88" s="33">
        <v>29180</v>
      </c>
      <c r="R88" s="33">
        <v>21586</v>
      </c>
      <c r="S88" s="33">
        <v>23617</v>
      </c>
      <c r="T88" s="33">
        <v>19886</v>
      </c>
      <c r="U88" s="33">
        <v>18215</v>
      </c>
      <c r="V88" s="33">
        <v>19486</v>
      </c>
      <c r="W88" s="33">
        <v>18016</v>
      </c>
      <c r="X88" s="33">
        <v>12384</v>
      </c>
    </row>
    <row r="89" spans="2:24">
      <c r="B89" s="22" t="s">
        <v>94</v>
      </c>
      <c r="C89" s="22" t="s">
        <v>95</v>
      </c>
      <c r="D89" s="33">
        <v>9948</v>
      </c>
      <c r="E89" s="33">
        <v>8114</v>
      </c>
      <c r="F89" s="33">
        <v>7234</v>
      </c>
      <c r="G89" s="33">
        <v>6499</v>
      </c>
      <c r="H89" s="33">
        <v>5590</v>
      </c>
      <c r="I89" s="33">
        <v>4737</v>
      </c>
      <c r="J89" s="33">
        <v>4156</v>
      </c>
      <c r="K89" s="33">
        <v>4746</v>
      </c>
      <c r="L89" s="33">
        <v>5690</v>
      </c>
      <c r="M89" s="33">
        <v>7773</v>
      </c>
      <c r="N89" s="33">
        <v>6972</v>
      </c>
      <c r="O89" s="33">
        <v>6393</v>
      </c>
      <c r="P89" s="33">
        <v>4119</v>
      </c>
      <c r="Q89" s="33">
        <v>3968</v>
      </c>
      <c r="R89" s="33">
        <v>3360</v>
      </c>
      <c r="S89" s="33">
        <v>3184</v>
      </c>
      <c r="T89" s="33">
        <v>2422</v>
      </c>
      <c r="U89" s="33">
        <v>2169</v>
      </c>
      <c r="V89" s="33">
        <v>5744</v>
      </c>
      <c r="W89" s="33">
        <v>6235</v>
      </c>
      <c r="X89" s="33">
        <v>15115</v>
      </c>
    </row>
    <row r="90" spans="2:24" ht="15">
      <c r="B90" s="23" t="s">
        <v>98</v>
      </c>
      <c r="C90" s="23" t="s">
        <v>99</v>
      </c>
      <c r="D90" s="15">
        <v>141444</v>
      </c>
      <c r="E90" s="15">
        <v>238215</v>
      </c>
      <c r="F90" s="15">
        <v>320481</v>
      </c>
      <c r="G90" s="15">
        <v>292463</v>
      </c>
      <c r="H90" s="15">
        <v>160440</v>
      </c>
      <c r="I90" s="15">
        <v>229405</v>
      </c>
      <c r="J90" s="15">
        <v>299620</v>
      </c>
      <c r="K90" s="15">
        <v>225177</v>
      </c>
      <c r="L90" s="15">
        <v>181566</v>
      </c>
      <c r="M90" s="15">
        <v>185030</v>
      </c>
      <c r="N90" s="15">
        <v>198603</v>
      </c>
      <c r="O90" s="15">
        <v>521016</v>
      </c>
      <c r="P90" s="15">
        <v>571045</v>
      </c>
      <c r="Q90" s="15">
        <v>293552</v>
      </c>
      <c r="R90" s="15">
        <v>243320</v>
      </c>
      <c r="S90" s="15">
        <v>193086</v>
      </c>
      <c r="T90" s="15">
        <v>204326</v>
      </c>
      <c r="U90" s="15">
        <v>297044</v>
      </c>
      <c r="V90" s="15">
        <v>300775</v>
      </c>
      <c r="W90" s="15">
        <f t="shared" ref="W90" si="14">+SUM(W82:W89)</f>
        <v>203067</v>
      </c>
      <c r="X90" s="15">
        <f>+SUM(X82:X89)</f>
        <v>200729</v>
      </c>
    </row>
    <row r="91" spans="2:24">
      <c r="B91" s="7" t="s">
        <v>100</v>
      </c>
      <c r="C91" s="7" t="s">
        <v>101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</row>
    <row r="92" spans="2:24">
      <c r="B92" s="22" t="s">
        <v>127</v>
      </c>
      <c r="C92" s="22" t="s">
        <v>128</v>
      </c>
      <c r="D92" s="33">
        <v>523093</v>
      </c>
      <c r="E92" s="33">
        <v>517378</v>
      </c>
      <c r="F92" s="33">
        <v>472894</v>
      </c>
      <c r="G92" s="33">
        <v>548589</v>
      </c>
      <c r="H92" s="33">
        <v>557630</v>
      </c>
      <c r="I92" s="33">
        <v>562061</v>
      </c>
      <c r="J92" s="33">
        <v>558425</v>
      </c>
      <c r="K92" s="33">
        <v>631864</v>
      </c>
      <c r="L92" s="33">
        <v>731493</v>
      </c>
      <c r="M92" s="33">
        <v>741128</v>
      </c>
      <c r="N92" s="33">
        <v>769367</v>
      </c>
      <c r="O92" s="33">
        <v>441313</v>
      </c>
      <c r="P92" s="33">
        <v>369893</v>
      </c>
      <c r="Q92" s="33">
        <v>792404</v>
      </c>
      <c r="R92" s="33">
        <v>797862</v>
      </c>
      <c r="S92" s="33">
        <v>839441</v>
      </c>
      <c r="T92" s="33">
        <v>832972</v>
      </c>
      <c r="U92" s="33">
        <v>831663</v>
      </c>
      <c r="V92" s="33">
        <v>818826</v>
      </c>
      <c r="W92" s="33">
        <v>912688</v>
      </c>
      <c r="X92" s="33">
        <v>899174</v>
      </c>
    </row>
    <row r="93" spans="2:24">
      <c r="B93" s="22" t="s">
        <v>83</v>
      </c>
      <c r="C93" s="22" t="s">
        <v>102</v>
      </c>
      <c r="D93" s="33">
        <v>5627</v>
      </c>
      <c r="E93" s="33">
        <v>5704</v>
      </c>
      <c r="F93" s="33">
        <v>5704</v>
      </c>
      <c r="G93" s="33">
        <v>5692</v>
      </c>
      <c r="H93" s="33">
        <v>5746</v>
      </c>
      <c r="I93" s="33">
        <v>5746</v>
      </c>
      <c r="J93" s="33">
        <v>5293</v>
      </c>
      <c r="K93" s="33">
        <v>5323</v>
      </c>
      <c r="L93" s="33">
        <v>5391</v>
      </c>
      <c r="M93" s="33">
        <v>5580</v>
      </c>
      <c r="N93" s="33">
        <v>2009</v>
      </c>
      <c r="O93" s="33">
        <v>1652</v>
      </c>
      <c r="P93" s="33">
        <v>1479</v>
      </c>
      <c r="Q93" s="33">
        <v>1686</v>
      </c>
      <c r="R93" s="33">
        <v>1306</v>
      </c>
      <c r="S93" s="33">
        <v>7696</v>
      </c>
      <c r="T93" s="33">
        <v>7224</v>
      </c>
      <c r="U93" s="33">
        <v>6875</v>
      </c>
      <c r="V93" s="33">
        <v>6392</v>
      </c>
      <c r="W93" s="33">
        <v>6169</v>
      </c>
      <c r="X93" s="33">
        <v>5796</v>
      </c>
    </row>
    <row r="94" spans="2:24">
      <c r="B94" s="22" t="s">
        <v>85</v>
      </c>
      <c r="C94" s="22" t="s">
        <v>86</v>
      </c>
      <c r="D94" s="33">
        <v>8060</v>
      </c>
      <c r="E94" s="33">
        <v>7398</v>
      </c>
      <c r="F94" s="33">
        <v>7053</v>
      </c>
      <c r="G94" s="33">
        <v>6246</v>
      </c>
      <c r="H94" s="33">
        <v>4758</v>
      </c>
      <c r="I94" s="33">
        <v>4107</v>
      </c>
      <c r="J94" s="33">
        <v>3638</v>
      </c>
      <c r="K94" s="33">
        <v>6684</v>
      </c>
      <c r="L94" s="33">
        <v>9219</v>
      </c>
      <c r="M94" s="33">
        <v>9147</v>
      </c>
      <c r="N94" s="33">
        <v>8836</v>
      </c>
      <c r="O94" s="33">
        <v>8332</v>
      </c>
      <c r="P94" s="33">
        <v>8349</v>
      </c>
      <c r="Q94" s="33">
        <v>8029</v>
      </c>
      <c r="R94" s="33">
        <v>7705</v>
      </c>
      <c r="S94" s="33">
        <v>7387</v>
      </c>
      <c r="T94" s="33">
        <v>7080</v>
      </c>
      <c r="U94" s="33">
        <v>6770</v>
      </c>
      <c r="V94" s="33">
        <v>6458</v>
      </c>
      <c r="W94" s="33">
        <v>7087</v>
      </c>
      <c r="X94" s="33">
        <v>6745</v>
      </c>
    </row>
    <row r="95" spans="2:24">
      <c r="B95" s="22" t="s">
        <v>93</v>
      </c>
      <c r="C95" s="22" t="s">
        <v>104</v>
      </c>
      <c r="D95" s="33">
        <v>9254</v>
      </c>
      <c r="E95" s="33">
        <v>9204</v>
      </c>
      <c r="F95" s="33">
        <v>8992</v>
      </c>
      <c r="G95" s="33">
        <v>8599</v>
      </c>
      <c r="H95" s="33">
        <v>9392</v>
      </c>
      <c r="I95" s="33">
        <v>6895</v>
      </c>
      <c r="J95" s="33">
        <v>6971</v>
      </c>
      <c r="K95" s="33">
        <v>6844</v>
      </c>
      <c r="L95" s="33">
        <v>7312</v>
      </c>
      <c r="M95" s="33">
        <v>8177</v>
      </c>
      <c r="N95" s="33">
        <v>9010</v>
      </c>
      <c r="O95" s="33">
        <v>10077</v>
      </c>
      <c r="P95" s="33">
        <v>12751</v>
      </c>
      <c r="Q95" s="33">
        <v>13648</v>
      </c>
      <c r="R95" s="33">
        <v>14120</v>
      </c>
      <c r="S95" s="33">
        <v>13395</v>
      </c>
      <c r="T95" s="33">
        <v>15940</v>
      </c>
      <c r="U95" s="33">
        <v>16162</v>
      </c>
      <c r="V95" s="33">
        <v>15570</v>
      </c>
      <c r="W95" s="33">
        <v>16115</v>
      </c>
      <c r="X95" s="33">
        <v>13187</v>
      </c>
    </row>
    <row r="96" spans="2:24">
      <c r="B96" s="22" t="s">
        <v>105</v>
      </c>
      <c r="C96" s="22" t="s">
        <v>106</v>
      </c>
      <c r="D96" s="33">
        <v>6914</v>
      </c>
      <c r="E96" s="33">
        <v>5978</v>
      </c>
      <c r="F96" s="33">
        <v>7281</v>
      </c>
      <c r="G96" s="33">
        <v>8400</v>
      </c>
      <c r="H96" s="33">
        <v>12307</v>
      </c>
      <c r="I96" s="33">
        <v>12197</v>
      </c>
      <c r="J96" s="33">
        <v>10892</v>
      </c>
      <c r="K96" s="33">
        <v>6903</v>
      </c>
      <c r="L96" s="33">
        <v>13415</v>
      </c>
      <c r="M96" s="33">
        <v>22006</v>
      </c>
      <c r="N96" s="33">
        <v>26161</v>
      </c>
      <c r="O96" s="33">
        <v>35466</v>
      </c>
      <c r="P96" s="33">
        <v>42841</v>
      </c>
      <c r="Q96" s="33">
        <v>42850</v>
      </c>
      <c r="R96" s="33">
        <v>49098</v>
      </c>
      <c r="S96" s="33">
        <v>52343</v>
      </c>
      <c r="T96" s="33">
        <v>51889</v>
      </c>
      <c r="U96" s="33">
        <v>57686</v>
      </c>
      <c r="V96" s="33">
        <v>59668</v>
      </c>
      <c r="W96" s="33">
        <v>57634</v>
      </c>
      <c r="X96" s="33">
        <v>67034</v>
      </c>
    </row>
    <row r="97" spans="2:24" ht="15">
      <c r="B97" s="23" t="s">
        <v>107</v>
      </c>
      <c r="C97" s="23" t="s">
        <v>108</v>
      </c>
      <c r="D97" s="15">
        <v>552948</v>
      </c>
      <c r="E97" s="15">
        <v>545662</v>
      </c>
      <c r="F97" s="15">
        <v>501924</v>
      </c>
      <c r="G97" s="15">
        <v>577526</v>
      </c>
      <c r="H97" s="15">
        <v>589833</v>
      </c>
      <c r="I97" s="15">
        <v>591006</v>
      </c>
      <c r="J97" s="15">
        <v>585219</v>
      </c>
      <c r="K97" s="15">
        <v>657618</v>
      </c>
      <c r="L97" s="15">
        <v>766830</v>
      </c>
      <c r="M97" s="15">
        <v>786038</v>
      </c>
      <c r="N97" s="15">
        <v>815383</v>
      </c>
      <c r="O97" s="15">
        <v>496840</v>
      </c>
      <c r="P97" s="15">
        <v>435313</v>
      </c>
      <c r="Q97" s="15">
        <v>858617</v>
      </c>
      <c r="R97" s="15">
        <v>870091</v>
      </c>
      <c r="S97" s="15">
        <v>920262</v>
      </c>
      <c r="T97" s="15">
        <v>915105</v>
      </c>
      <c r="U97" s="15">
        <v>919156</v>
      </c>
      <c r="V97" s="15">
        <v>906914</v>
      </c>
      <c r="W97" s="15">
        <f t="shared" ref="W97" si="15">+SUM(W92:W96)</f>
        <v>999693</v>
      </c>
      <c r="X97" s="15">
        <f>+SUM(X92:X96)</f>
        <v>991936</v>
      </c>
    </row>
    <row r="98" spans="2:24" ht="15">
      <c r="B98" s="23" t="s">
        <v>109</v>
      </c>
      <c r="C98" s="23" t="s">
        <v>110</v>
      </c>
      <c r="D98" s="24">
        <v>694392</v>
      </c>
      <c r="E98" s="24">
        <v>783877</v>
      </c>
      <c r="F98" s="24">
        <v>822405</v>
      </c>
      <c r="G98" s="24">
        <v>869989</v>
      </c>
      <c r="H98" s="24">
        <v>750273</v>
      </c>
      <c r="I98" s="24">
        <v>820411</v>
      </c>
      <c r="J98" s="24">
        <v>884839</v>
      </c>
      <c r="K98" s="24">
        <v>882795</v>
      </c>
      <c r="L98" s="24">
        <v>948396</v>
      </c>
      <c r="M98" s="24">
        <v>971068</v>
      </c>
      <c r="N98" s="24">
        <v>1013986</v>
      </c>
      <c r="O98" s="24">
        <v>1017856</v>
      </c>
      <c r="P98" s="24">
        <v>1006358</v>
      </c>
      <c r="Q98" s="24">
        <v>1152169</v>
      </c>
      <c r="R98" s="24">
        <v>1113411</v>
      </c>
      <c r="S98" s="24">
        <v>1113348</v>
      </c>
      <c r="T98" s="24">
        <v>1119431</v>
      </c>
      <c r="U98" s="24">
        <v>1216200</v>
      </c>
      <c r="V98" s="24">
        <v>1207689</v>
      </c>
      <c r="W98" s="24">
        <f t="shared" ref="W98" si="16">+W97+W90</f>
        <v>1202760</v>
      </c>
      <c r="X98" s="24">
        <f>+X97+X90</f>
        <v>1192665</v>
      </c>
    </row>
    <row r="99" spans="2:24">
      <c r="B99" s="7" t="s">
        <v>111</v>
      </c>
      <c r="C99" s="7" t="s">
        <v>112</v>
      </c>
      <c r="D99" s="21"/>
      <c r="E99" s="21"/>
      <c r="F99" s="21"/>
      <c r="G99" s="21"/>
      <c r="H99" s="21"/>
    </row>
    <row r="100" spans="2:24">
      <c r="B100" s="22" t="s">
        <v>113</v>
      </c>
      <c r="C100" s="22" t="s">
        <v>114</v>
      </c>
      <c r="D100" s="33">
        <v>224804</v>
      </c>
      <c r="E100" s="33">
        <v>224804</v>
      </c>
      <c r="F100" s="33">
        <v>224804</v>
      </c>
      <c r="G100" s="33">
        <v>224804</v>
      </c>
      <c r="H100" s="33">
        <v>224804</v>
      </c>
      <c r="I100" s="33">
        <v>224804</v>
      </c>
      <c r="J100" s="33">
        <v>224804</v>
      </c>
      <c r="K100" s="33">
        <v>224804</v>
      </c>
      <c r="L100" s="33">
        <v>224804</v>
      </c>
      <c r="M100" s="33">
        <v>224804</v>
      </c>
      <c r="N100" s="33">
        <v>224804</v>
      </c>
      <c r="O100" s="33">
        <v>224804</v>
      </c>
      <c r="P100" s="33">
        <v>224804</v>
      </c>
      <c r="Q100" s="33">
        <v>224804</v>
      </c>
      <c r="R100" s="33">
        <v>224804</v>
      </c>
      <c r="S100" s="33">
        <v>224804</v>
      </c>
      <c r="T100" s="33">
        <v>224804</v>
      </c>
      <c r="U100" s="33">
        <v>224804</v>
      </c>
      <c r="V100" s="33">
        <v>224804</v>
      </c>
      <c r="W100" s="33">
        <v>224804</v>
      </c>
      <c r="X100" s="33">
        <v>224804</v>
      </c>
    </row>
    <row r="101" spans="2:24">
      <c r="B101" s="22" t="s">
        <v>115</v>
      </c>
      <c r="C101" s="22" t="s">
        <v>116</v>
      </c>
      <c r="D101" s="33">
        <v>33603</v>
      </c>
      <c r="E101" s="33">
        <v>41869</v>
      </c>
      <c r="F101" s="33">
        <v>41869</v>
      </c>
      <c r="G101" s="33">
        <v>41869</v>
      </c>
      <c r="H101" s="33">
        <v>41869</v>
      </c>
      <c r="I101" s="33">
        <v>44961</v>
      </c>
      <c r="J101" s="33">
        <v>44961</v>
      </c>
      <c r="K101" s="33">
        <v>44961</v>
      </c>
      <c r="L101" s="33">
        <v>44961</v>
      </c>
      <c r="M101" s="33">
        <v>44961</v>
      </c>
      <c r="N101" s="33">
        <v>44961</v>
      </c>
      <c r="O101" s="33">
        <v>44961</v>
      </c>
      <c r="P101" s="33">
        <v>44961</v>
      </c>
      <c r="Q101" s="33">
        <v>44961</v>
      </c>
      <c r="R101" s="33">
        <v>44961</v>
      </c>
      <c r="S101" s="33">
        <v>44961</v>
      </c>
      <c r="T101" s="33">
        <v>44961</v>
      </c>
      <c r="U101" s="33">
        <v>44961</v>
      </c>
      <c r="V101" s="33">
        <v>44961</v>
      </c>
      <c r="W101" s="33">
        <v>44961</v>
      </c>
      <c r="X101" s="33">
        <v>44961</v>
      </c>
    </row>
    <row r="102" spans="2:24">
      <c r="B102" s="22" t="s">
        <v>129</v>
      </c>
      <c r="C102" s="22" t="s">
        <v>130</v>
      </c>
      <c r="D102" s="33">
        <v>-6218</v>
      </c>
      <c r="E102" s="33">
        <v>-7551</v>
      </c>
      <c r="F102" s="33">
        <v>-3999</v>
      </c>
      <c r="G102" s="33">
        <v>-3056</v>
      </c>
      <c r="H102" s="33">
        <v>-1086</v>
      </c>
      <c r="I102" s="33">
        <v>-1004</v>
      </c>
      <c r="J102" s="33">
        <v>-4237</v>
      </c>
      <c r="K102" s="33">
        <v>-11478</v>
      </c>
      <c r="L102" s="33">
        <v>-7195</v>
      </c>
      <c r="M102" s="33">
        <v>-2404</v>
      </c>
      <c r="N102" s="33">
        <v>2590</v>
      </c>
      <c r="O102" s="33">
        <v>28474</v>
      </c>
      <c r="P102" s="33">
        <v>30639</v>
      </c>
      <c r="Q102" s="33">
        <v>22267</v>
      </c>
      <c r="R102" s="33">
        <v>31562</v>
      </c>
      <c r="S102" s="33">
        <v>38768</v>
      </c>
      <c r="T102" s="33">
        <v>22138</v>
      </c>
      <c r="U102" s="33">
        <v>26937</v>
      </c>
      <c r="V102" s="33">
        <v>27649</v>
      </c>
      <c r="W102" s="33">
        <v>16129</v>
      </c>
      <c r="X102" s="33">
        <v>23192</v>
      </c>
    </row>
    <row r="103" spans="2:24">
      <c r="B103" s="22" t="s">
        <v>117</v>
      </c>
      <c r="C103" s="22" t="s">
        <v>118</v>
      </c>
      <c r="D103" s="33">
        <v>82833</v>
      </c>
      <c r="E103" s="33">
        <v>19467</v>
      </c>
      <c r="F103" s="33">
        <v>33141</v>
      </c>
      <c r="G103" s="33">
        <v>50852</v>
      </c>
      <c r="H103" s="33">
        <v>69716</v>
      </c>
      <c r="I103" s="33">
        <v>19559</v>
      </c>
      <c r="J103" s="33">
        <v>44559</v>
      </c>
      <c r="K103" s="33">
        <v>67846</v>
      </c>
      <c r="L103" s="33">
        <v>95869</v>
      </c>
      <c r="M103" s="33">
        <v>25226</v>
      </c>
      <c r="N103" s="33">
        <v>50837</v>
      </c>
      <c r="O103" s="33">
        <v>74913</v>
      </c>
      <c r="P103" s="33">
        <v>102496</v>
      </c>
      <c r="Q103" s="33">
        <v>25221</v>
      </c>
      <c r="R103" s="33">
        <v>52774</v>
      </c>
      <c r="S103" s="33">
        <v>78127</v>
      </c>
      <c r="T103" s="33">
        <v>101674</v>
      </c>
      <c r="U103" s="33">
        <v>26817</v>
      </c>
      <c r="V103" s="33">
        <v>54605</v>
      </c>
      <c r="W103" s="33">
        <v>82873</v>
      </c>
      <c r="X103" s="33">
        <v>106783</v>
      </c>
    </row>
    <row r="104" spans="2:24" ht="15">
      <c r="B104" s="23" t="s">
        <v>119</v>
      </c>
      <c r="C104" s="23" t="s">
        <v>120</v>
      </c>
      <c r="D104" s="15">
        <v>335022</v>
      </c>
      <c r="E104" s="15">
        <v>278589</v>
      </c>
      <c r="F104" s="15">
        <v>295815</v>
      </c>
      <c r="G104" s="15">
        <v>314469</v>
      </c>
      <c r="H104" s="15">
        <v>335303</v>
      </c>
      <c r="I104" s="15">
        <v>288320</v>
      </c>
      <c r="J104" s="15">
        <v>310087</v>
      </c>
      <c r="K104" s="15">
        <v>326133</v>
      </c>
      <c r="L104" s="15">
        <v>358439</v>
      </c>
      <c r="M104" s="15">
        <v>292587</v>
      </c>
      <c r="N104" s="15">
        <v>323192</v>
      </c>
      <c r="O104" s="15">
        <v>373152</v>
      </c>
      <c r="P104" s="15">
        <v>402900</v>
      </c>
      <c r="Q104" s="15">
        <v>317253</v>
      </c>
      <c r="R104" s="15">
        <v>354101</v>
      </c>
      <c r="S104" s="15">
        <v>386660</v>
      </c>
      <c r="T104" s="15">
        <v>393577</v>
      </c>
      <c r="U104" s="15">
        <v>323519</v>
      </c>
      <c r="V104" s="15">
        <v>352019</v>
      </c>
      <c r="W104" s="15">
        <f t="shared" ref="W104" si="17">+SUM(W99:W103)</f>
        <v>368767</v>
      </c>
      <c r="X104" s="15">
        <f>+SUM(X99:X103)</f>
        <v>399740</v>
      </c>
    </row>
    <row r="105" spans="2:24" ht="15">
      <c r="B105" s="12" t="s">
        <v>121</v>
      </c>
      <c r="C105" s="12" t="s">
        <v>122</v>
      </c>
      <c r="D105" s="24">
        <v>1029414</v>
      </c>
      <c r="E105" s="24">
        <v>1062466</v>
      </c>
      <c r="F105" s="24">
        <v>1118220</v>
      </c>
      <c r="G105" s="24">
        <v>1184458</v>
      </c>
      <c r="H105" s="24">
        <v>1085576</v>
      </c>
      <c r="I105" s="24">
        <v>1108731</v>
      </c>
      <c r="J105" s="24">
        <v>1194926</v>
      </c>
      <c r="K105" s="24">
        <v>1208928</v>
      </c>
      <c r="L105" s="24">
        <v>1306835</v>
      </c>
      <c r="M105" s="24">
        <v>1263655</v>
      </c>
      <c r="N105" s="24">
        <v>1337178</v>
      </c>
      <c r="O105" s="24">
        <v>1391008</v>
      </c>
      <c r="P105" s="24">
        <v>1409258</v>
      </c>
      <c r="Q105" s="24">
        <v>1469422</v>
      </c>
      <c r="R105" s="24">
        <v>1467512</v>
      </c>
      <c r="S105" s="24">
        <v>1500008</v>
      </c>
      <c r="T105" s="24">
        <v>1513008</v>
      </c>
      <c r="U105" s="24">
        <v>1539719</v>
      </c>
      <c r="V105" s="24">
        <v>1559708</v>
      </c>
      <c r="W105" s="24">
        <f t="shared" ref="W105" si="18">+W104+W98</f>
        <v>1571527</v>
      </c>
      <c r="X105" s="24">
        <f>+X104+X98</f>
        <v>1592405</v>
      </c>
    </row>
    <row r="106" spans="2:24">
      <c r="B106" s="22"/>
      <c r="C106" s="22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</row>
    <row r="107" spans="2:24">
      <c r="B107" s="22"/>
      <c r="C107" s="22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</row>
    <row r="108" spans="2:24">
      <c r="B108" s="22"/>
      <c r="C108" s="22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</row>
    <row r="109" spans="2:24">
      <c r="B109" s="22"/>
      <c r="C109" s="22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</row>
    <row r="110" spans="2:24" ht="15">
      <c r="B110" s="5" t="s">
        <v>131</v>
      </c>
      <c r="C110" s="5" t="s">
        <v>132</v>
      </c>
      <c r="D110" s="29">
        <v>43800</v>
      </c>
      <c r="E110" s="29">
        <v>43891</v>
      </c>
      <c r="F110" s="29">
        <v>43983</v>
      </c>
      <c r="G110" s="29">
        <v>44075</v>
      </c>
      <c r="H110" s="29">
        <v>44166</v>
      </c>
      <c r="I110" s="29">
        <v>44256</v>
      </c>
      <c r="J110" s="29">
        <v>44348</v>
      </c>
      <c r="K110" s="29">
        <v>44440</v>
      </c>
      <c r="L110" s="29">
        <v>44531</v>
      </c>
      <c r="M110" s="29">
        <v>44621</v>
      </c>
      <c r="N110" s="29">
        <v>44713</v>
      </c>
      <c r="O110" s="29">
        <v>44805</v>
      </c>
      <c r="P110" s="29">
        <v>44896</v>
      </c>
      <c r="Q110" s="29">
        <v>44986</v>
      </c>
      <c r="R110" s="29">
        <v>45078</v>
      </c>
      <c r="S110" s="29">
        <v>45170</v>
      </c>
      <c r="T110" s="29">
        <v>45261</v>
      </c>
      <c r="U110" s="29">
        <v>45352</v>
      </c>
      <c r="V110" s="29">
        <v>45444</v>
      </c>
      <c r="W110" s="29">
        <v>45536</v>
      </c>
      <c r="X110" s="29">
        <v>45627</v>
      </c>
    </row>
    <row r="111" spans="2:24">
      <c r="B111" s="3" t="s">
        <v>133</v>
      </c>
      <c r="C111" s="3" t="s">
        <v>134</v>
      </c>
      <c r="D111" s="21"/>
      <c r="E111" s="21"/>
      <c r="F111" s="21"/>
      <c r="G111" s="21"/>
      <c r="H111" s="21"/>
    </row>
    <row r="112" spans="2:24">
      <c r="B112" s="7" t="s">
        <v>135</v>
      </c>
      <c r="C112" s="7" t="s">
        <v>136</v>
      </c>
      <c r="D112" s="18">
        <v>82659</v>
      </c>
      <c r="E112" s="18">
        <v>19294</v>
      </c>
      <c r="F112" s="18">
        <v>32967</v>
      </c>
      <c r="G112" s="18">
        <v>50678</v>
      </c>
      <c r="H112" s="18">
        <v>69542</v>
      </c>
      <c r="I112" s="18">
        <v>19385</v>
      </c>
      <c r="J112" s="18">
        <v>44385</v>
      </c>
      <c r="K112" s="18">
        <v>67672</v>
      </c>
      <c r="L112" s="18">
        <v>95695</v>
      </c>
      <c r="M112" s="18">
        <v>25052</v>
      </c>
      <c r="N112" s="18">
        <v>50663</v>
      </c>
      <c r="O112" s="18">
        <v>74739</v>
      </c>
      <c r="P112" s="18">
        <v>102322</v>
      </c>
      <c r="Q112" s="18">
        <v>25047</v>
      </c>
      <c r="R112" s="18">
        <v>52600</v>
      </c>
      <c r="S112" s="18">
        <v>77953</v>
      </c>
      <c r="T112" s="18">
        <v>101500</v>
      </c>
      <c r="U112" s="18">
        <v>26643</v>
      </c>
      <c r="V112" s="18">
        <v>54431</v>
      </c>
      <c r="W112" s="18">
        <v>82699</v>
      </c>
      <c r="X112" s="18">
        <f>+X53</f>
        <v>106609</v>
      </c>
    </row>
    <row r="113" spans="2:24">
      <c r="B113" s="7" t="s">
        <v>137</v>
      </c>
      <c r="C113" s="7" t="s">
        <v>138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</row>
    <row r="114" spans="2:24">
      <c r="B114" s="22" t="s">
        <v>139</v>
      </c>
      <c r="C114" s="22" t="s">
        <v>140</v>
      </c>
      <c r="D114" s="18">
        <v>35768</v>
      </c>
      <c r="E114" s="18">
        <v>6618</v>
      </c>
      <c r="F114" s="18">
        <v>12238</v>
      </c>
      <c r="G114" s="18">
        <v>20752</v>
      </c>
      <c r="H114" s="18">
        <v>28868</v>
      </c>
      <c r="I114" s="18">
        <v>8859</v>
      </c>
      <c r="J114" s="18">
        <v>19435</v>
      </c>
      <c r="K114" s="18">
        <v>29538</v>
      </c>
      <c r="L114" s="18">
        <v>42719</v>
      </c>
      <c r="M114" s="18">
        <v>11563</v>
      </c>
      <c r="N114" s="18">
        <v>22881</v>
      </c>
      <c r="O114" s="18">
        <v>34191</v>
      </c>
      <c r="P114" s="18">
        <v>48220</v>
      </c>
      <c r="Q114" s="18">
        <v>12066</v>
      </c>
      <c r="R114" s="18">
        <v>23780</v>
      </c>
      <c r="S114" s="18">
        <v>34876</v>
      </c>
      <c r="T114" s="18">
        <v>45612</v>
      </c>
      <c r="U114" s="18">
        <v>11692</v>
      </c>
      <c r="V114" s="18">
        <v>23708</v>
      </c>
      <c r="W114" s="18">
        <v>36211</v>
      </c>
      <c r="X114" s="18">
        <v>45836</v>
      </c>
    </row>
    <row r="115" spans="2:24">
      <c r="B115" s="22" t="s">
        <v>141</v>
      </c>
      <c r="C115" s="22" t="s">
        <v>46</v>
      </c>
      <c r="D115" s="18">
        <v>22802</v>
      </c>
      <c r="E115" s="18">
        <v>6396</v>
      </c>
      <c r="F115" s="18">
        <v>13443</v>
      </c>
      <c r="G115" s="18">
        <v>19785</v>
      </c>
      <c r="H115" s="18">
        <v>26164</v>
      </c>
      <c r="I115" s="18">
        <v>6617</v>
      </c>
      <c r="J115" s="18">
        <v>12365</v>
      </c>
      <c r="K115" s="18">
        <v>18716</v>
      </c>
      <c r="L115" s="18">
        <v>25222</v>
      </c>
      <c r="M115" s="18">
        <v>7837</v>
      </c>
      <c r="N115" s="18">
        <v>16051</v>
      </c>
      <c r="O115" s="18">
        <v>26117</v>
      </c>
      <c r="P115" s="18">
        <v>38477</v>
      </c>
      <c r="Q115" s="18">
        <v>10944</v>
      </c>
      <c r="R115" s="18">
        <v>16376</v>
      </c>
      <c r="S115" s="18">
        <v>26304</v>
      </c>
      <c r="T115" s="18">
        <v>35506</v>
      </c>
      <c r="U115" s="18">
        <v>9170</v>
      </c>
      <c r="V115" s="18">
        <v>19227</v>
      </c>
      <c r="W115" s="18">
        <v>29148</v>
      </c>
      <c r="X115" s="18">
        <v>40820</v>
      </c>
    </row>
    <row r="116" spans="2:24">
      <c r="B116" s="22" t="s">
        <v>22</v>
      </c>
      <c r="C116" s="22" t="s">
        <v>142</v>
      </c>
      <c r="D116" s="18">
        <v>-1675</v>
      </c>
      <c r="E116" s="18">
        <v>-536</v>
      </c>
      <c r="F116" s="18">
        <v>-1381</v>
      </c>
      <c r="G116" s="18">
        <v>-2364</v>
      </c>
      <c r="H116" s="18">
        <v>-3233</v>
      </c>
      <c r="I116" s="18">
        <v>-926</v>
      </c>
      <c r="J116" s="18">
        <v>-1391</v>
      </c>
      <c r="K116" s="18">
        <v>-2255</v>
      </c>
      <c r="L116" s="18">
        <v>-2404</v>
      </c>
      <c r="M116" s="18">
        <v>-364</v>
      </c>
      <c r="N116" s="18">
        <v>-970</v>
      </c>
      <c r="O116" s="18">
        <v>-1450</v>
      </c>
      <c r="P116" s="18">
        <v>-13921</v>
      </c>
      <c r="Q116" s="18">
        <v>-3498</v>
      </c>
      <c r="R116" s="18">
        <v>-1964</v>
      </c>
      <c r="S116" s="18">
        <v>-2374</v>
      </c>
      <c r="T116" s="18">
        <v>-1214</v>
      </c>
      <c r="U116" s="18"/>
      <c r="V116" s="18"/>
      <c r="W116" s="18"/>
      <c r="X116" s="18">
        <v>-667</v>
      </c>
    </row>
    <row r="117" spans="2:24">
      <c r="B117" s="22" t="s">
        <v>173</v>
      </c>
      <c r="C117" s="22" t="s">
        <v>174</v>
      </c>
      <c r="D117" s="18">
        <v>1569</v>
      </c>
      <c r="E117" s="18">
        <v>389</v>
      </c>
      <c r="F117" s="18">
        <v>776</v>
      </c>
      <c r="G117" s="18">
        <v>1154</v>
      </c>
      <c r="H117" s="18">
        <v>1597</v>
      </c>
      <c r="I117" s="18">
        <v>396</v>
      </c>
      <c r="J117" s="18">
        <v>878</v>
      </c>
      <c r="K117" s="18">
        <v>1265</v>
      </c>
      <c r="L117" s="18">
        <v>1579</v>
      </c>
      <c r="M117" s="18">
        <v>348</v>
      </c>
      <c r="N117" s="18">
        <v>749</v>
      </c>
      <c r="O117" s="18">
        <v>1167</v>
      </c>
      <c r="P117" s="18">
        <v>1597</v>
      </c>
      <c r="Q117" s="18">
        <v>521</v>
      </c>
      <c r="R117" s="18">
        <v>965</v>
      </c>
      <c r="S117" s="18">
        <v>1314</v>
      </c>
      <c r="T117" s="18">
        <v>1649</v>
      </c>
      <c r="U117" s="18">
        <v>370</v>
      </c>
      <c r="V117" s="18">
        <v>735</v>
      </c>
      <c r="W117" s="18">
        <v>1094</v>
      </c>
      <c r="X117" s="18">
        <v>1489</v>
      </c>
    </row>
    <row r="118" spans="2:24">
      <c r="B118" s="22" t="s">
        <v>175</v>
      </c>
      <c r="C118" s="22" t="s">
        <v>178</v>
      </c>
      <c r="D118" s="18">
        <v>29870</v>
      </c>
      <c r="E118" s="18">
        <v>7923</v>
      </c>
      <c r="F118" s="18">
        <v>16162</v>
      </c>
      <c r="G118" s="18">
        <v>24415</v>
      </c>
      <c r="H118" s="18">
        <v>32936</v>
      </c>
      <c r="I118" s="18">
        <v>8524</v>
      </c>
      <c r="J118" s="18">
        <v>17290</v>
      </c>
      <c r="K118" s="18">
        <v>26301</v>
      </c>
      <c r="L118" s="18">
        <v>35772</v>
      </c>
      <c r="M118" s="18">
        <v>9785</v>
      </c>
      <c r="N118" s="18">
        <v>20030</v>
      </c>
      <c r="O118" s="18">
        <v>30429</v>
      </c>
      <c r="P118" s="18">
        <v>41426</v>
      </c>
      <c r="Q118" s="18">
        <v>11096</v>
      </c>
      <c r="R118" s="18">
        <v>22366</v>
      </c>
      <c r="S118" s="18">
        <v>33782</v>
      </c>
      <c r="T118" s="18">
        <v>45715</v>
      </c>
      <c r="U118" s="18">
        <v>12450</v>
      </c>
      <c r="V118" s="18">
        <v>25383</v>
      </c>
      <c r="W118" s="18">
        <v>38370</v>
      </c>
      <c r="X118" s="18">
        <v>52337</v>
      </c>
    </row>
    <row r="119" spans="2:24">
      <c r="B119" s="22" t="s">
        <v>176</v>
      </c>
      <c r="C119" s="22" t="s">
        <v>179</v>
      </c>
      <c r="D119" s="18"/>
      <c r="E119" s="18">
        <v>674</v>
      </c>
      <c r="F119" s="18">
        <v>1345</v>
      </c>
      <c r="G119" s="18">
        <v>2033</v>
      </c>
      <c r="H119" s="18">
        <v>2704</v>
      </c>
      <c r="I119" s="18">
        <v>687</v>
      </c>
      <c r="J119" s="18">
        <v>1367</v>
      </c>
      <c r="K119" s="18">
        <v>1933</v>
      </c>
      <c r="L119" s="18">
        <v>2451</v>
      </c>
      <c r="M119" s="18">
        <v>408</v>
      </c>
      <c r="N119" s="18">
        <v>746</v>
      </c>
      <c r="O119" s="18">
        <v>1107</v>
      </c>
      <c r="P119" s="18">
        <v>1476</v>
      </c>
      <c r="Q119" s="18">
        <v>366</v>
      </c>
      <c r="R119" s="18">
        <v>732</v>
      </c>
      <c r="S119" s="18">
        <v>1095</v>
      </c>
      <c r="T119" s="18">
        <v>1459</v>
      </c>
      <c r="U119" s="18">
        <v>364</v>
      </c>
      <c r="V119" s="18">
        <v>727</v>
      </c>
      <c r="W119" s="18">
        <v>1116</v>
      </c>
      <c r="X119" s="18">
        <v>1504</v>
      </c>
    </row>
    <row r="120" spans="2:24">
      <c r="B120" s="22" t="s">
        <v>202</v>
      </c>
      <c r="C120" s="22" t="s">
        <v>262</v>
      </c>
      <c r="D120" s="18">
        <v>-32</v>
      </c>
      <c r="E120" s="18">
        <v>12</v>
      </c>
      <c r="F120" s="18">
        <v>12</v>
      </c>
      <c r="G120" s="18">
        <v>18</v>
      </c>
      <c r="H120" s="18">
        <v>14</v>
      </c>
      <c r="I120" s="18">
        <v>105</v>
      </c>
      <c r="J120" s="18">
        <v>-46</v>
      </c>
      <c r="K120" s="18">
        <v>673</v>
      </c>
      <c r="L120" s="18">
        <v>674</v>
      </c>
      <c r="M120" s="18"/>
      <c r="N120" s="18">
        <v>21</v>
      </c>
      <c r="O120" s="18">
        <v>52</v>
      </c>
      <c r="P120" s="18">
        <v>56</v>
      </c>
      <c r="Q120" s="18">
        <v>0</v>
      </c>
      <c r="R120" s="18">
        <v>0</v>
      </c>
      <c r="S120" s="18">
        <v>0</v>
      </c>
      <c r="T120" s="18">
        <v>1901</v>
      </c>
      <c r="U120" s="18"/>
      <c r="V120" s="18"/>
      <c r="W120" s="18"/>
      <c r="X120" s="18"/>
    </row>
    <row r="121" spans="2:24">
      <c r="B121" s="22" t="s">
        <v>143</v>
      </c>
      <c r="C121" s="22" t="s">
        <v>47</v>
      </c>
      <c r="D121" s="18">
        <v>-237</v>
      </c>
      <c r="E121" s="18">
        <v>1184</v>
      </c>
      <c r="F121" s="18">
        <v>194</v>
      </c>
      <c r="G121" s="18">
        <v>-200</v>
      </c>
      <c r="H121" s="18">
        <v>151</v>
      </c>
      <c r="I121" s="18">
        <v>347</v>
      </c>
      <c r="J121" s="18">
        <v>61</v>
      </c>
      <c r="K121" s="18">
        <v>306</v>
      </c>
      <c r="L121" s="18">
        <v>540</v>
      </c>
      <c r="M121" s="18">
        <v>-806</v>
      </c>
      <c r="N121" s="18">
        <v>-857</v>
      </c>
      <c r="O121" s="18">
        <v>-1411</v>
      </c>
      <c r="P121" s="18">
        <v>-1612</v>
      </c>
      <c r="Q121" s="18">
        <v>-996</v>
      </c>
      <c r="R121" s="18">
        <v>-1185</v>
      </c>
      <c r="S121" s="18">
        <v>720</v>
      </c>
      <c r="T121" s="18">
        <v>2038</v>
      </c>
      <c r="U121" s="18">
        <v>528</v>
      </c>
      <c r="V121" s="18">
        <v>622</v>
      </c>
      <c r="W121" s="18">
        <v>361</v>
      </c>
      <c r="X121" s="18">
        <v>613</v>
      </c>
    </row>
    <row r="122" spans="2:24">
      <c r="B122" s="22" t="s">
        <v>177</v>
      </c>
      <c r="C122" s="22" t="s">
        <v>180</v>
      </c>
      <c r="D122" s="18">
        <v>5021</v>
      </c>
      <c r="E122" s="18">
        <v>3004</v>
      </c>
      <c r="F122" s="18">
        <v>4765</v>
      </c>
      <c r="G122" s="18">
        <v>4954</v>
      </c>
      <c r="H122" s="18">
        <v>5535</v>
      </c>
      <c r="I122" s="18">
        <v>950</v>
      </c>
      <c r="J122" s="18">
        <v>1876</v>
      </c>
      <c r="K122" s="18">
        <v>2885</v>
      </c>
      <c r="L122" s="18">
        <v>3937</v>
      </c>
      <c r="M122" s="18">
        <v>952</v>
      </c>
      <c r="N122" s="18">
        <v>2208</v>
      </c>
      <c r="O122" s="18">
        <v>3115</v>
      </c>
      <c r="P122" s="18">
        <v>4547</v>
      </c>
      <c r="Q122" s="18">
        <v>1017</v>
      </c>
      <c r="R122" s="18">
        <v>2396</v>
      </c>
      <c r="S122" s="18">
        <v>3633</v>
      </c>
      <c r="T122" s="18">
        <v>5700</v>
      </c>
      <c r="U122" s="18">
        <v>1418</v>
      </c>
      <c r="V122" s="18">
        <v>2783</v>
      </c>
      <c r="W122" s="18">
        <v>6375</v>
      </c>
      <c r="X122" s="18">
        <v>8701</v>
      </c>
    </row>
    <row r="123" spans="2:24">
      <c r="B123" s="22" t="s">
        <v>198</v>
      </c>
      <c r="C123" s="22" t="s">
        <v>144</v>
      </c>
      <c r="D123" s="19">
        <v>-1612</v>
      </c>
      <c r="E123" s="18"/>
      <c r="F123" s="18">
        <v>160</v>
      </c>
      <c r="G123" s="18">
        <v>-47</v>
      </c>
      <c r="H123" s="18">
        <v>402</v>
      </c>
      <c r="I123" s="18">
        <v>-2222</v>
      </c>
      <c r="J123" s="18">
        <v>-1635</v>
      </c>
      <c r="K123" s="18">
        <v>-1425</v>
      </c>
      <c r="L123" s="18">
        <v>-1495</v>
      </c>
      <c r="M123" s="18">
        <v>328</v>
      </c>
      <c r="N123" s="18">
        <v>1298</v>
      </c>
      <c r="O123" s="18">
        <v>2849</v>
      </c>
      <c r="P123" s="18">
        <v>5153</v>
      </c>
      <c r="Q123" s="18">
        <v>686</v>
      </c>
      <c r="R123" s="18">
        <v>683</v>
      </c>
      <c r="S123" s="18">
        <v>686</v>
      </c>
      <c r="T123" s="18">
        <v>3045</v>
      </c>
      <c r="U123" s="18">
        <v>248</v>
      </c>
      <c r="V123" s="18">
        <v>325</v>
      </c>
      <c r="W123" s="18">
        <v>205</v>
      </c>
      <c r="X123" s="18">
        <f>-2546-37</f>
        <v>-2583</v>
      </c>
    </row>
    <row r="124" spans="2:24" ht="15">
      <c r="B124" s="7"/>
      <c r="C124" s="7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</row>
    <row r="125" spans="2:24">
      <c r="D125" s="21"/>
      <c r="E125" s="21"/>
      <c r="F125" s="21"/>
      <c r="G125" s="21"/>
      <c r="H125" s="21"/>
    </row>
    <row r="126" spans="2:24">
      <c r="B126" s="3" t="s">
        <v>145</v>
      </c>
      <c r="C126" s="3" t="s">
        <v>146</v>
      </c>
      <c r="D126" s="21"/>
      <c r="E126" s="21"/>
      <c r="F126" s="21"/>
      <c r="G126" s="21"/>
      <c r="H126" s="21"/>
    </row>
    <row r="127" spans="2:24">
      <c r="B127" s="7" t="s">
        <v>61</v>
      </c>
      <c r="C127" s="7" t="s">
        <v>147</v>
      </c>
      <c r="D127" s="18">
        <v>-20285</v>
      </c>
      <c r="E127" s="19">
        <v>2768</v>
      </c>
      <c r="F127" s="18">
        <v>-15881</v>
      </c>
      <c r="G127" s="18">
        <v>-5573</v>
      </c>
      <c r="H127" s="18">
        <v>-9810</v>
      </c>
      <c r="I127" s="18">
        <v>-5496</v>
      </c>
      <c r="J127" s="18">
        <v>-13356</v>
      </c>
      <c r="K127" s="18">
        <v>-36783</v>
      </c>
      <c r="L127" s="18">
        <v>-68121</v>
      </c>
      <c r="M127" s="18">
        <v>-5816</v>
      </c>
      <c r="N127" s="18">
        <v>-20417</v>
      </c>
      <c r="O127" s="18">
        <v>-23748</v>
      </c>
      <c r="P127" s="18">
        <v>-11576</v>
      </c>
      <c r="Q127" s="18">
        <v>333</v>
      </c>
      <c r="R127" s="18">
        <v>-30146</v>
      </c>
      <c r="S127" s="18">
        <v>-44548</v>
      </c>
      <c r="T127" s="18">
        <v>-79561</v>
      </c>
      <c r="U127" s="18">
        <v>-332</v>
      </c>
      <c r="V127" s="18">
        <v>-27364</v>
      </c>
      <c r="W127" s="18">
        <f>-30748+160</f>
        <v>-30588</v>
      </c>
      <c r="X127" s="18">
        <f>-32717+359</f>
        <v>-32358</v>
      </c>
    </row>
    <row r="128" spans="2:24">
      <c r="B128" s="7" t="s">
        <v>65</v>
      </c>
      <c r="C128" s="7" t="s">
        <v>148</v>
      </c>
      <c r="D128" s="18">
        <v>3616</v>
      </c>
      <c r="E128" s="18">
        <v>242</v>
      </c>
      <c r="F128" s="18">
        <v>-1164</v>
      </c>
      <c r="G128" s="18">
        <v>-1661</v>
      </c>
      <c r="H128" s="18">
        <v>1150</v>
      </c>
      <c r="I128" s="18">
        <v>743</v>
      </c>
      <c r="J128" s="18">
        <v>1523</v>
      </c>
      <c r="K128" s="18">
        <v>1957</v>
      </c>
      <c r="L128" s="18">
        <v>-725</v>
      </c>
      <c r="M128" s="18">
        <v>756</v>
      </c>
      <c r="N128" s="18">
        <v>268</v>
      </c>
      <c r="O128" s="18">
        <v>-1453</v>
      </c>
      <c r="P128" s="18">
        <v>-1430</v>
      </c>
      <c r="Q128" s="18">
        <v>1917</v>
      </c>
      <c r="R128" s="18">
        <v>-1841</v>
      </c>
      <c r="S128" s="18">
        <v>-991</v>
      </c>
      <c r="T128" s="18">
        <v>1606</v>
      </c>
      <c r="U128" s="18">
        <v>-1081</v>
      </c>
      <c r="V128" s="18">
        <v>690</v>
      </c>
      <c r="W128" s="18">
        <v>599</v>
      </c>
      <c r="X128" s="18">
        <v>1584</v>
      </c>
    </row>
    <row r="129" spans="2:24">
      <c r="B129" s="7" t="s">
        <v>123</v>
      </c>
      <c r="C129" s="7" t="s">
        <v>124</v>
      </c>
      <c r="D129" s="18">
        <v>261</v>
      </c>
      <c r="E129" s="18">
        <v>-485</v>
      </c>
      <c r="F129" s="18">
        <v>-2529</v>
      </c>
      <c r="G129" s="18">
        <v>-1456</v>
      </c>
      <c r="H129" s="18">
        <v>-459</v>
      </c>
      <c r="I129" s="18">
        <v>-1514</v>
      </c>
      <c r="J129" s="18">
        <v>-3003</v>
      </c>
      <c r="K129" s="18">
        <v>-5040</v>
      </c>
      <c r="L129" s="18">
        <v>-560</v>
      </c>
      <c r="M129" s="18">
        <v>-3230</v>
      </c>
      <c r="N129" s="18">
        <v>-4209</v>
      </c>
      <c r="O129" s="18">
        <v>-4798</v>
      </c>
      <c r="P129" s="18">
        <v>-2244</v>
      </c>
      <c r="Q129" s="18">
        <v>-744</v>
      </c>
      <c r="R129" s="18">
        <v>-1289</v>
      </c>
      <c r="S129" s="18">
        <v>-635</v>
      </c>
      <c r="T129" s="18">
        <v>-512</v>
      </c>
      <c r="U129" s="18">
        <v>735</v>
      </c>
      <c r="V129" s="18">
        <v>-2466</v>
      </c>
      <c r="W129" s="18">
        <v>-993</v>
      </c>
      <c r="X129" s="18">
        <v>-1004</v>
      </c>
    </row>
    <row r="130" spans="2:24">
      <c r="B130" s="7" t="s">
        <v>83</v>
      </c>
      <c r="C130" s="7" t="s">
        <v>149</v>
      </c>
      <c r="D130" s="18">
        <v>-6008</v>
      </c>
      <c r="E130" s="19">
        <v>71137</v>
      </c>
      <c r="F130" s="18">
        <v>-1155</v>
      </c>
      <c r="G130" s="18">
        <v>13130</v>
      </c>
      <c r="H130" s="18">
        <v>18493</v>
      </c>
      <c r="I130" s="18">
        <v>8510</v>
      </c>
      <c r="J130" s="18">
        <v>8368</v>
      </c>
      <c r="K130" s="18">
        <v>16917</v>
      </c>
      <c r="L130" s="18">
        <v>24178</v>
      </c>
      <c r="M130" s="18">
        <v>-8058</v>
      </c>
      <c r="N130" s="18">
        <v>-4019</v>
      </c>
      <c r="O130" s="18">
        <v>-4990</v>
      </c>
      <c r="P130" s="18">
        <v>-2145</v>
      </c>
      <c r="Q130" s="18">
        <v>4294</v>
      </c>
      <c r="R130" s="18">
        <v>3363</v>
      </c>
      <c r="S130" s="18">
        <v>-3304</v>
      </c>
      <c r="T130" s="18">
        <v>15549</v>
      </c>
      <c r="U130" s="18">
        <v>-8901</v>
      </c>
      <c r="V130" s="18">
        <v>8136</v>
      </c>
      <c r="W130" s="18">
        <f>10642+1537</f>
        <v>12179</v>
      </c>
      <c r="X130" s="18">
        <f>5481-1919</f>
        <v>3562</v>
      </c>
    </row>
    <row r="131" spans="2:24">
      <c r="B131" s="7" t="s">
        <v>91</v>
      </c>
      <c r="C131" s="7" t="s">
        <v>103</v>
      </c>
      <c r="D131" s="18">
        <v>980</v>
      </c>
      <c r="E131" s="18">
        <v>-5044</v>
      </c>
      <c r="F131" s="18">
        <v>-4269</v>
      </c>
      <c r="G131" s="18">
        <v>-2745</v>
      </c>
      <c r="H131" s="18">
        <v>-1830</v>
      </c>
      <c r="I131" s="18">
        <v>-2860</v>
      </c>
      <c r="J131" s="18">
        <v>-1199</v>
      </c>
      <c r="K131" s="18">
        <v>766</v>
      </c>
      <c r="L131" s="18">
        <v>3286</v>
      </c>
      <c r="M131" s="18">
        <v>-4611</v>
      </c>
      <c r="N131" s="18">
        <v>-3224</v>
      </c>
      <c r="O131" s="18">
        <v>-803</v>
      </c>
      <c r="P131" s="18">
        <v>1007</v>
      </c>
      <c r="Q131" s="18">
        <v>-5529</v>
      </c>
      <c r="R131" s="18">
        <v>-4071</v>
      </c>
      <c r="S131" s="18">
        <v>-1396</v>
      </c>
      <c r="T131" s="18">
        <v>-1692</v>
      </c>
      <c r="U131" s="18">
        <v>-6913</v>
      </c>
      <c r="V131" s="18">
        <v>-7076</v>
      </c>
      <c r="W131" s="18">
        <v>-4230</v>
      </c>
      <c r="X131" s="18">
        <v>-270</v>
      </c>
    </row>
    <row r="132" spans="2:24">
      <c r="B132" s="7" t="s">
        <v>181</v>
      </c>
      <c r="C132" s="7" t="s">
        <v>182</v>
      </c>
      <c r="D132" s="18">
        <v>-2469</v>
      </c>
      <c r="E132" s="18">
        <v>-2012</v>
      </c>
      <c r="F132" s="18">
        <v>-3138</v>
      </c>
      <c r="G132" s="18">
        <v>-2257</v>
      </c>
      <c r="H132" s="18">
        <v>3110</v>
      </c>
      <c r="I132" s="18">
        <v>-2483</v>
      </c>
      <c r="J132" s="18">
        <v>-4423</v>
      </c>
      <c r="K132" s="18">
        <v>-2096</v>
      </c>
      <c r="L132" s="18">
        <v>5342</v>
      </c>
      <c r="M132" s="18">
        <v>8594</v>
      </c>
      <c r="N132" s="18">
        <v>5023</v>
      </c>
      <c r="O132" s="18">
        <v>-3501</v>
      </c>
      <c r="P132" s="18">
        <v>6501</v>
      </c>
      <c r="Q132" s="18">
        <v>4091</v>
      </c>
      <c r="R132" s="18">
        <v>3004</v>
      </c>
      <c r="S132" s="18">
        <v>-971</v>
      </c>
      <c r="T132" s="18">
        <v>25</v>
      </c>
      <c r="U132" s="18">
        <v>-253</v>
      </c>
      <c r="V132" s="18">
        <v>3380</v>
      </c>
      <c r="W132" s="18">
        <v>4165</v>
      </c>
      <c r="X132" s="18">
        <v>20565</v>
      </c>
    </row>
    <row r="133" spans="2:24">
      <c r="D133" s="21"/>
      <c r="E133" s="21"/>
      <c r="F133" s="21"/>
      <c r="G133" s="21"/>
      <c r="H133" s="21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</row>
    <row r="134" spans="2:24" ht="15">
      <c r="B134" s="12" t="s">
        <v>183</v>
      </c>
      <c r="C134" s="12" t="s">
        <v>185</v>
      </c>
      <c r="D134" s="24">
        <v>150228</v>
      </c>
      <c r="E134" s="26">
        <v>111564</v>
      </c>
      <c r="F134" s="24">
        <v>52545</v>
      </c>
      <c r="G134" s="26">
        <v>120616</v>
      </c>
      <c r="H134" s="24">
        <v>175334</v>
      </c>
      <c r="I134" s="24">
        <v>39622</v>
      </c>
      <c r="J134" s="24">
        <v>82495</v>
      </c>
      <c r="K134" s="24">
        <v>121330</v>
      </c>
      <c r="L134" s="24">
        <v>168090</v>
      </c>
      <c r="M134" s="24">
        <v>42738</v>
      </c>
      <c r="N134" s="24">
        <v>86242</v>
      </c>
      <c r="O134" s="24">
        <v>131612</v>
      </c>
      <c r="P134" s="24">
        <v>217854</v>
      </c>
      <c r="Q134" s="24">
        <v>61611</v>
      </c>
      <c r="R134" s="24">
        <v>85769</v>
      </c>
      <c r="S134" s="24">
        <v>126144</v>
      </c>
      <c r="T134" s="24">
        <v>178326</v>
      </c>
      <c r="U134" s="24">
        <v>46138</v>
      </c>
      <c r="V134" s="24">
        <v>103241</v>
      </c>
      <c r="W134" s="24">
        <f t="shared" ref="W134" si="19">+SUM(W112:W123,W127:W132)</f>
        <v>176711</v>
      </c>
      <c r="X134" s="24">
        <f>+SUM(X112:X123,X127:X132)</f>
        <v>246738</v>
      </c>
    </row>
    <row r="135" spans="2:24" ht="15">
      <c r="B135" s="12"/>
      <c r="C135" s="12"/>
      <c r="D135" s="24"/>
      <c r="E135" s="24"/>
      <c r="F135" s="24"/>
      <c r="G135" s="26"/>
      <c r="H135" s="24"/>
      <c r="I135" s="24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2:24" ht="15">
      <c r="B136" s="12" t="s">
        <v>184</v>
      </c>
      <c r="C136" s="12" t="s">
        <v>186</v>
      </c>
      <c r="D136" s="24">
        <v>-28037</v>
      </c>
      <c r="E136" s="24">
        <v>-9547</v>
      </c>
      <c r="F136" s="24">
        <v>-12286</v>
      </c>
      <c r="G136" s="26">
        <v>-17167</v>
      </c>
      <c r="H136" s="24">
        <v>-24333</v>
      </c>
      <c r="I136" s="24">
        <v>-3645</v>
      </c>
      <c r="J136" s="26">
        <v>-11002</v>
      </c>
      <c r="K136" s="26">
        <v>-15592</v>
      </c>
      <c r="L136" s="26">
        <v>-22967</v>
      </c>
      <c r="M136" s="26">
        <v>-12224</v>
      </c>
      <c r="N136" s="26">
        <v>-23476</v>
      </c>
      <c r="O136" s="26">
        <v>-27459</v>
      </c>
      <c r="P136" s="26">
        <v>-27378</v>
      </c>
      <c r="Q136" s="26">
        <v>-17399</v>
      </c>
      <c r="R136" s="26">
        <v>-13472</v>
      </c>
      <c r="S136" s="26">
        <v>-29715</v>
      </c>
      <c r="T136" s="26">
        <v>-40625</v>
      </c>
      <c r="U136" s="26">
        <v>-8879</v>
      </c>
      <c r="V136" s="26">
        <v>-16618</v>
      </c>
      <c r="W136" s="26">
        <v>-24433</v>
      </c>
      <c r="X136" s="26">
        <v>-32148</v>
      </c>
    </row>
    <row r="137" spans="2:24">
      <c r="D137" s="21"/>
      <c r="E137" s="21"/>
      <c r="F137" s="21"/>
      <c r="G137" s="21"/>
      <c r="H137" s="21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</row>
    <row r="138" spans="2:24" ht="15">
      <c r="B138" s="12" t="s">
        <v>150</v>
      </c>
      <c r="C138" s="12" t="s">
        <v>151</v>
      </c>
      <c r="D138" s="24"/>
      <c r="E138" s="24"/>
      <c r="F138" s="24"/>
      <c r="G138" s="26"/>
      <c r="H138" s="24"/>
      <c r="I138" s="24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2:24">
      <c r="D139" s="21"/>
      <c r="E139" s="21"/>
      <c r="F139" s="21"/>
      <c r="G139" s="27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</row>
    <row r="140" spans="2:24">
      <c r="B140" s="3" t="s">
        <v>152</v>
      </c>
      <c r="C140" s="3" t="s">
        <v>153</v>
      </c>
      <c r="D140" s="21"/>
      <c r="E140" s="21"/>
      <c r="F140" s="21"/>
      <c r="G140" s="27"/>
      <c r="H140" s="21"/>
      <c r="I140" s="21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</row>
    <row r="141" spans="2:24">
      <c r="B141" s="7" t="s">
        <v>188</v>
      </c>
      <c r="C141" s="31" t="s">
        <v>189</v>
      </c>
      <c r="D141" s="18">
        <v>-4759</v>
      </c>
      <c r="E141" s="18">
        <v>-1543</v>
      </c>
      <c r="F141" s="18">
        <v>-1819</v>
      </c>
      <c r="G141" s="19">
        <v>-2088</v>
      </c>
      <c r="H141" s="18">
        <v>-3086</v>
      </c>
      <c r="I141" s="18">
        <v>-473</v>
      </c>
      <c r="J141" s="19">
        <v>3244</v>
      </c>
      <c r="K141" s="19">
        <v>-298</v>
      </c>
      <c r="L141" s="19">
        <v>-3121</v>
      </c>
      <c r="M141" s="19">
        <v>-1764</v>
      </c>
      <c r="N141" s="19">
        <v>-2234</v>
      </c>
      <c r="O141" s="19">
        <v>-2189</v>
      </c>
      <c r="P141" s="19">
        <v>-3978</v>
      </c>
      <c r="Q141" s="19">
        <v>-316</v>
      </c>
      <c r="R141" s="19">
        <v>-567</v>
      </c>
      <c r="S141" s="19">
        <v>-735</v>
      </c>
      <c r="T141" s="19">
        <v>-2537</v>
      </c>
      <c r="U141" s="19">
        <v>-110</v>
      </c>
      <c r="V141" s="19">
        <v>-295</v>
      </c>
      <c r="W141" s="19">
        <v>-912</v>
      </c>
      <c r="X141" s="19">
        <v>-2017</v>
      </c>
    </row>
    <row r="142" spans="2:24">
      <c r="B142" s="7" t="s">
        <v>154</v>
      </c>
      <c r="C142" s="7" t="s">
        <v>155</v>
      </c>
      <c r="D142" s="18">
        <v>-119748</v>
      </c>
      <c r="E142" s="18">
        <v>-25508</v>
      </c>
      <c r="F142" s="18">
        <v>-28715</v>
      </c>
      <c r="G142" s="19">
        <v>-47345</v>
      </c>
      <c r="H142" s="18">
        <v>-70636</v>
      </c>
      <c r="I142" s="18">
        <v>-29826</v>
      </c>
      <c r="J142" s="19">
        <v>-62272</v>
      </c>
      <c r="K142" s="19">
        <v>-98795</v>
      </c>
      <c r="L142" s="19">
        <v>-149693</v>
      </c>
      <c r="M142" s="19">
        <v>-35623</v>
      </c>
      <c r="N142" s="19">
        <v>-77837</v>
      </c>
      <c r="O142" s="19">
        <v>-96836</v>
      </c>
      <c r="P142" s="19">
        <v>-134853</v>
      </c>
      <c r="Q142" s="19">
        <v>-38718</v>
      </c>
      <c r="R142" s="19">
        <v>-58531</v>
      </c>
      <c r="S142" s="19">
        <v>-84633</v>
      </c>
      <c r="T142" s="19">
        <v>-112168</v>
      </c>
      <c r="U142" s="19">
        <v>-22401</v>
      </c>
      <c r="V142" s="19">
        <v>-50996</v>
      </c>
      <c r="W142" s="19">
        <v>-81820</v>
      </c>
      <c r="X142" s="19">
        <v>-112624</v>
      </c>
    </row>
    <row r="143" spans="2:24">
      <c r="B143" s="7" t="s">
        <v>196</v>
      </c>
      <c r="C143" s="7" t="s">
        <v>263</v>
      </c>
      <c r="D143" s="18">
        <v>44</v>
      </c>
      <c r="E143" s="18">
        <v>0</v>
      </c>
      <c r="F143" s="18">
        <v>0</v>
      </c>
      <c r="G143" s="19">
        <v>0</v>
      </c>
      <c r="H143" s="19">
        <v>0</v>
      </c>
      <c r="I143" s="18">
        <v>0</v>
      </c>
      <c r="J143" s="19">
        <v>46</v>
      </c>
      <c r="K143" s="19">
        <v>46</v>
      </c>
      <c r="L143" s="19">
        <v>46</v>
      </c>
      <c r="M143" s="19">
        <v>0</v>
      </c>
      <c r="N143" s="19">
        <v>0</v>
      </c>
      <c r="O143" s="19">
        <v>0</v>
      </c>
      <c r="P143" s="19">
        <v>0</v>
      </c>
      <c r="Q143" s="19"/>
      <c r="R143" s="19"/>
      <c r="S143" s="19"/>
      <c r="T143" s="19">
        <v>108</v>
      </c>
      <c r="U143" s="19"/>
      <c r="V143" s="19">
        <v>6</v>
      </c>
      <c r="W143" s="19">
        <v>5</v>
      </c>
      <c r="X143" s="19">
        <v>0</v>
      </c>
    </row>
    <row r="144" spans="2:24">
      <c r="B144" s="7"/>
      <c r="C144" s="7"/>
      <c r="D144" s="18"/>
      <c r="E144" s="18"/>
      <c r="F144" s="18"/>
      <c r="G144" s="19"/>
      <c r="H144" s="18"/>
      <c r="I144" s="18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</row>
    <row r="145" spans="2:24" ht="15">
      <c r="B145" s="12" t="s">
        <v>156</v>
      </c>
      <c r="C145" s="12" t="s">
        <v>187</v>
      </c>
      <c r="D145" s="24">
        <v>-124463</v>
      </c>
      <c r="E145" s="24">
        <v>-27051</v>
      </c>
      <c r="F145" s="24">
        <v>-30534</v>
      </c>
      <c r="G145" s="24">
        <v>-49433</v>
      </c>
      <c r="H145" s="24">
        <v>-73722</v>
      </c>
      <c r="I145" s="24">
        <v>-30299</v>
      </c>
      <c r="J145" s="24">
        <v>-58982</v>
      </c>
      <c r="K145" s="24">
        <v>-99047</v>
      </c>
      <c r="L145" s="24">
        <v>-152768</v>
      </c>
      <c r="M145" s="24">
        <v>-37387</v>
      </c>
      <c r="N145" s="24">
        <v>-80071</v>
      </c>
      <c r="O145" s="24">
        <v>-99025</v>
      </c>
      <c r="P145" s="24">
        <v>-138831</v>
      </c>
      <c r="Q145" s="24">
        <v>-39034</v>
      </c>
      <c r="R145" s="24">
        <v>-59098</v>
      </c>
      <c r="S145" s="24">
        <v>-85368</v>
      </c>
      <c r="T145" s="24">
        <v>-114597</v>
      </c>
      <c r="U145" s="24">
        <v>-22511</v>
      </c>
      <c r="V145" s="24">
        <v>-51285</v>
      </c>
      <c r="W145" s="24">
        <f t="shared" ref="W145" si="20">+SUM(W141:W144)</f>
        <v>-82727</v>
      </c>
      <c r="X145" s="24">
        <f>+SUM(X141:X144)</f>
        <v>-114641</v>
      </c>
    </row>
    <row r="146" spans="2:24">
      <c r="D146" s="21"/>
      <c r="E146" s="21"/>
      <c r="F146" s="21"/>
      <c r="G146" s="27"/>
      <c r="H146" s="21"/>
      <c r="I146" s="21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</row>
    <row r="147" spans="2:24">
      <c r="B147" s="3" t="s">
        <v>157</v>
      </c>
      <c r="C147" s="3" t="s">
        <v>158</v>
      </c>
      <c r="D147" s="21"/>
      <c r="E147" s="21"/>
      <c r="F147" s="21"/>
      <c r="G147" s="27"/>
      <c r="H147" s="21"/>
      <c r="I147" s="21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</row>
    <row r="148" spans="2:24">
      <c r="B148" s="7" t="s">
        <v>159</v>
      </c>
      <c r="C148" s="7" t="s">
        <v>160</v>
      </c>
      <c r="D148" s="18">
        <v>100296</v>
      </c>
      <c r="E148" s="18">
        <v>26832</v>
      </c>
      <c r="F148" s="18">
        <v>60680</v>
      </c>
      <c r="G148" s="19">
        <v>118200</v>
      </c>
      <c r="H148" s="18">
        <v>153356</v>
      </c>
      <c r="I148" s="18">
        <v>44092</v>
      </c>
      <c r="J148" s="19">
        <v>134073</v>
      </c>
      <c r="K148" s="19">
        <v>244830</v>
      </c>
      <c r="L148" s="19">
        <v>359546</v>
      </c>
      <c r="M148" s="19">
        <v>0</v>
      </c>
      <c r="N148" s="19">
        <v>44884</v>
      </c>
      <c r="O148" s="19">
        <v>74011</v>
      </c>
      <c r="P148" s="19">
        <v>158501</v>
      </c>
      <c r="Q148" s="19">
        <v>420000</v>
      </c>
      <c r="R148" s="19">
        <v>445000</v>
      </c>
      <c r="S148" s="19">
        <v>625000</v>
      </c>
      <c r="T148" s="19">
        <v>639850</v>
      </c>
      <c r="U148" s="19">
        <v>29915</v>
      </c>
      <c r="V148" s="19">
        <v>55431</v>
      </c>
      <c r="W148" s="19">
        <v>144682</v>
      </c>
      <c r="X148" s="19">
        <v>149682</v>
      </c>
    </row>
    <row r="149" spans="2:24">
      <c r="B149" s="7" t="s">
        <v>161</v>
      </c>
      <c r="C149" s="7" t="s">
        <v>162</v>
      </c>
      <c r="D149" s="18">
        <v>-27778</v>
      </c>
      <c r="E149" s="18"/>
      <c r="F149" s="19">
        <v>0</v>
      </c>
      <c r="G149" s="19">
        <v>-26000</v>
      </c>
      <c r="H149" s="18">
        <v>-118104</v>
      </c>
      <c r="I149" s="18">
        <v>-23917</v>
      </c>
      <c r="J149" s="19">
        <v>-60965</v>
      </c>
      <c r="K149" s="19">
        <v>-130225</v>
      </c>
      <c r="L149" s="19">
        <v>-195339</v>
      </c>
      <c r="M149" s="19">
        <v>0</v>
      </c>
      <c r="N149" s="19">
        <v>0</v>
      </c>
      <c r="O149" s="19">
        <v>-20223</v>
      </c>
      <c r="P149" s="19">
        <v>-128651</v>
      </c>
      <c r="Q149" s="19">
        <v>-320000</v>
      </c>
      <c r="R149" s="19">
        <v>-345000</v>
      </c>
      <c r="S149" s="19">
        <v>-517000</v>
      </c>
      <c r="T149" s="19">
        <v>-545000</v>
      </c>
      <c r="U149" s="19">
        <v>-15000</v>
      </c>
      <c r="V149" s="19">
        <v>-54816</v>
      </c>
      <c r="W149" s="19">
        <v>-82731</v>
      </c>
      <c r="X149" s="19">
        <v>-97731</v>
      </c>
    </row>
    <row r="150" spans="2:24">
      <c r="B150" s="7" t="s">
        <v>197</v>
      </c>
      <c r="C150" s="7" t="s">
        <v>264</v>
      </c>
      <c r="D150" s="18">
        <v>-59795</v>
      </c>
      <c r="E150" s="18">
        <v>-74394</v>
      </c>
      <c r="F150" s="18">
        <v>0</v>
      </c>
      <c r="G150" s="19">
        <v>0</v>
      </c>
      <c r="H150" s="18">
        <v>-74393</v>
      </c>
      <c r="I150" s="18">
        <v>0</v>
      </c>
      <c r="J150" s="19">
        <v>0</v>
      </c>
      <c r="K150" s="19">
        <v>-64181</v>
      </c>
      <c r="L150" s="19">
        <v>-64181</v>
      </c>
      <c r="M150" s="19">
        <v>-55000</v>
      </c>
      <c r="N150" s="19">
        <v>-55000</v>
      </c>
      <c r="O150" s="19">
        <v>-92427</v>
      </c>
      <c r="P150" s="19">
        <v>-92427</v>
      </c>
      <c r="Q150" s="19">
        <v>-57951</v>
      </c>
      <c r="R150" s="19">
        <v>-98827</v>
      </c>
      <c r="S150" s="19">
        <v>-102322</v>
      </c>
      <c r="T150" s="19">
        <v>-102322</v>
      </c>
      <c r="U150" s="19">
        <v>-22784</v>
      </c>
      <c r="V150" s="19">
        <v>-22784</v>
      </c>
      <c r="W150" s="19">
        <v>-101500</v>
      </c>
      <c r="X150" s="19">
        <v>-101500</v>
      </c>
    </row>
    <row r="151" spans="2:24">
      <c r="B151" s="7" t="s">
        <v>191</v>
      </c>
      <c r="C151" s="7" t="s">
        <v>193</v>
      </c>
      <c r="D151" s="18"/>
      <c r="E151" s="18"/>
      <c r="F151" s="18">
        <v>-1124</v>
      </c>
      <c r="G151" s="19">
        <v>-2085</v>
      </c>
      <c r="H151" s="18">
        <v>-3272</v>
      </c>
      <c r="I151" s="18">
        <v>-956</v>
      </c>
      <c r="J151" s="19">
        <v>0</v>
      </c>
      <c r="K151" s="19">
        <v>0</v>
      </c>
      <c r="L151" s="19">
        <v>-3373</v>
      </c>
      <c r="M151" s="19">
        <v>-513</v>
      </c>
      <c r="N151" s="19">
        <v>-954</v>
      </c>
      <c r="O151" s="19">
        <v>-1246</v>
      </c>
      <c r="P151" s="19">
        <v>-1646</v>
      </c>
      <c r="Q151" s="19">
        <v>-396</v>
      </c>
      <c r="R151" s="19">
        <v>-793</v>
      </c>
      <c r="S151" s="19">
        <v>-1186</v>
      </c>
      <c r="T151" s="19">
        <v>-1579</v>
      </c>
      <c r="U151" s="19">
        <v>-320</v>
      </c>
      <c r="V151" s="19">
        <v>-644</v>
      </c>
      <c r="W151" s="19">
        <v>-993</v>
      </c>
      <c r="X151" s="19">
        <v>-1629</v>
      </c>
    </row>
    <row r="152" spans="2:24">
      <c r="B152" s="7" t="s">
        <v>190</v>
      </c>
      <c r="C152" s="7" t="s">
        <v>192</v>
      </c>
      <c r="D152" s="18">
        <v>-19610</v>
      </c>
      <c r="E152" s="18">
        <v>-6396</v>
      </c>
      <c r="F152" s="18">
        <v>-13224</v>
      </c>
      <c r="G152" s="19">
        <v>-24871</v>
      </c>
      <c r="H152" s="18">
        <v>-23034</v>
      </c>
      <c r="I152" s="18">
        <v>-11305</v>
      </c>
      <c r="J152" s="19">
        <v>-12604</v>
      </c>
      <c r="K152" s="19">
        <v>-23516</v>
      </c>
      <c r="L152" s="19">
        <v>-24438</v>
      </c>
      <c r="M152" s="19">
        <v>-12117</v>
      </c>
      <c r="N152" s="19">
        <v>-14096</v>
      </c>
      <c r="O152" s="19">
        <v>-27195</v>
      </c>
      <c r="P152" s="19">
        <v>-33765</v>
      </c>
      <c r="Q152" s="19">
        <v>-11759</v>
      </c>
      <c r="R152" s="19">
        <v>-27003</v>
      </c>
      <c r="S152" s="19">
        <v>-27427</v>
      </c>
      <c r="T152" s="19">
        <v>-38735</v>
      </c>
      <c r="U152" s="19">
        <v>-7699</v>
      </c>
      <c r="V152" s="19">
        <v>-15461</v>
      </c>
      <c r="W152" s="19">
        <v>-28413</v>
      </c>
      <c r="X152" s="19">
        <v>-42365</v>
      </c>
    </row>
    <row r="153" spans="2:24" ht="15">
      <c r="B153" s="12" t="s">
        <v>163</v>
      </c>
      <c r="C153" s="12" t="s">
        <v>164</v>
      </c>
      <c r="D153" s="24">
        <v>-6887</v>
      </c>
      <c r="E153" s="24">
        <v>-53958</v>
      </c>
      <c r="F153" s="24">
        <v>46332</v>
      </c>
      <c r="G153" s="24">
        <v>65244</v>
      </c>
      <c r="H153" s="24">
        <v>-65447</v>
      </c>
      <c r="I153" s="24">
        <v>7914</v>
      </c>
      <c r="J153" s="24">
        <v>60504</v>
      </c>
      <c r="K153" s="24">
        <v>26908</v>
      </c>
      <c r="L153" s="24">
        <v>72215</v>
      </c>
      <c r="M153" s="24">
        <v>-67630</v>
      </c>
      <c r="N153" s="24">
        <v>-25166</v>
      </c>
      <c r="O153" s="24">
        <v>-67080</v>
      </c>
      <c r="P153" s="24">
        <v>-97988</v>
      </c>
      <c r="Q153" s="24">
        <v>29894</v>
      </c>
      <c r="R153" s="24">
        <v>-26623</v>
      </c>
      <c r="S153" s="24">
        <v>-22935</v>
      </c>
      <c r="T153" s="24">
        <v>-47786</v>
      </c>
      <c r="U153" s="24">
        <v>-15888</v>
      </c>
      <c r="V153" s="24">
        <v>-38274</v>
      </c>
      <c r="W153" s="24">
        <f t="shared" ref="W153" si="21">+SUM(W148:W152)</f>
        <v>-68955</v>
      </c>
      <c r="X153" s="24">
        <f>+SUM(X148:X152)</f>
        <v>-93543</v>
      </c>
    </row>
    <row r="154" spans="2:24">
      <c r="D154" s="21"/>
      <c r="E154" s="21"/>
      <c r="F154" s="21"/>
      <c r="G154" s="27"/>
      <c r="H154" s="21"/>
      <c r="I154" s="21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</row>
    <row r="155" spans="2:24" ht="15">
      <c r="B155" s="12" t="s">
        <v>165</v>
      </c>
      <c r="C155" s="12" t="s">
        <v>166</v>
      </c>
      <c r="D155" s="24">
        <v>-9159</v>
      </c>
      <c r="E155" s="24">
        <v>21008</v>
      </c>
      <c r="F155" s="24">
        <v>56057</v>
      </c>
      <c r="G155" s="26">
        <v>119260</v>
      </c>
      <c r="H155" s="24">
        <v>11832</v>
      </c>
      <c r="I155" s="24">
        <v>13592</v>
      </c>
      <c r="J155" s="24">
        <v>73015</v>
      </c>
      <c r="K155" s="24">
        <v>33599</v>
      </c>
      <c r="L155" s="24">
        <v>64570</v>
      </c>
      <c r="M155" s="24">
        <v>-74503</v>
      </c>
      <c r="N155" s="24">
        <v>-42471</v>
      </c>
      <c r="O155" s="24">
        <v>-61952</v>
      </c>
      <c r="P155" s="24">
        <v>-46343</v>
      </c>
      <c r="Q155" s="24">
        <v>35072</v>
      </c>
      <c r="R155" s="24">
        <v>-13424</v>
      </c>
      <c r="S155" s="24">
        <v>-11874</v>
      </c>
      <c r="T155" s="24">
        <v>-24682</v>
      </c>
      <c r="U155" s="24">
        <v>-1140</v>
      </c>
      <c r="V155" s="24">
        <v>-2936</v>
      </c>
      <c r="W155" s="24">
        <f t="shared" ref="W155" si="22">+W134+W136+W145+W153</f>
        <v>596</v>
      </c>
      <c r="X155" s="24">
        <f>+X134+X136+X145+X153</f>
        <v>6406</v>
      </c>
    </row>
    <row r="156" spans="2:24">
      <c r="B156" s="3" t="s">
        <v>167</v>
      </c>
      <c r="C156" s="3" t="s">
        <v>168</v>
      </c>
      <c r="D156" s="18">
        <v>201</v>
      </c>
      <c r="E156" s="18">
        <v>961</v>
      </c>
      <c r="F156" s="18">
        <v>696</v>
      </c>
      <c r="G156" s="19">
        <v>-234</v>
      </c>
      <c r="H156" s="18">
        <v>-232</v>
      </c>
      <c r="I156" s="18">
        <v>-234</v>
      </c>
      <c r="J156" s="19">
        <v>-1314</v>
      </c>
      <c r="K156" s="19">
        <v>-1546</v>
      </c>
      <c r="L156" s="19">
        <v>-646</v>
      </c>
      <c r="M156" s="19">
        <v>1745</v>
      </c>
      <c r="N156" s="19">
        <v>1830</v>
      </c>
      <c r="O156" s="19">
        <v>-668</v>
      </c>
      <c r="P156" s="19">
        <v>-1009</v>
      </c>
      <c r="Q156" s="19">
        <v>160</v>
      </c>
      <c r="R156" s="19">
        <v>817</v>
      </c>
      <c r="S156" s="19">
        <v>396</v>
      </c>
      <c r="T156" s="19">
        <v>196</v>
      </c>
      <c r="U156" s="19">
        <v>182</v>
      </c>
      <c r="V156" s="19">
        <v>-168</v>
      </c>
      <c r="W156" s="19">
        <v>165</v>
      </c>
      <c r="X156" s="19">
        <v>525</v>
      </c>
    </row>
    <row r="157" spans="2:24">
      <c r="B157" s="3" t="s">
        <v>169</v>
      </c>
      <c r="C157" s="3" t="s">
        <v>170</v>
      </c>
      <c r="D157" s="18">
        <v>20763</v>
      </c>
      <c r="E157" s="18">
        <v>11805</v>
      </c>
      <c r="F157" s="18">
        <v>11805</v>
      </c>
      <c r="G157" s="18">
        <v>11805</v>
      </c>
      <c r="H157" s="18">
        <v>11805</v>
      </c>
      <c r="I157" s="18">
        <v>23405</v>
      </c>
      <c r="J157" s="19">
        <v>23405</v>
      </c>
      <c r="K157" s="19">
        <v>23405</v>
      </c>
      <c r="L157" s="19">
        <v>23413</v>
      </c>
      <c r="M157" s="19">
        <v>87337</v>
      </c>
      <c r="N157" s="19">
        <v>87337</v>
      </c>
      <c r="O157" s="19">
        <v>87337</v>
      </c>
      <c r="P157" s="19">
        <v>87337</v>
      </c>
      <c r="Q157" s="19">
        <v>39985</v>
      </c>
      <c r="R157" s="19">
        <v>39985</v>
      </c>
      <c r="S157" s="19">
        <v>39987</v>
      </c>
      <c r="T157" s="19">
        <v>39985</v>
      </c>
      <c r="U157" s="19">
        <v>15497</v>
      </c>
      <c r="V157" s="19">
        <v>15497</v>
      </c>
      <c r="W157" s="19">
        <v>15499</v>
      </c>
      <c r="X157" s="19">
        <v>15499</v>
      </c>
    </row>
    <row r="158" spans="2:24" ht="15">
      <c r="B158" s="12" t="s">
        <v>171</v>
      </c>
      <c r="C158" s="12" t="s">
        <v>172</v>
      </c>
      <c r="D158" s="26">
        <v>11805</v>
      </c>
      <c r="E158" s="26">
        <v>33774</v>
      </c>
      <c r="F158" s="26">
        <v>68558</v>
      </c>
      <c r="G158" s="26">
        <v>130831</v>
      </c>
      <c r="H158" s="26">
        <v>23405</v>
      </c>
      <c r="I158" s="26">
        <v>36763</v>
      </c>
      <c r="J158" s="26">
        <v>95106</v>
      </c>
      <c r="K158" s="26">
        <v>55458</v>
      </c>
      <c r="L158" s="26">
        <v>87337</v>
      </c>
      <c r="M158" s="26">
        <v>14579</v>
      </c>
      <c r="N158" s="26">
        <v>46696</v>
      </c>
      <c r="O158" s="26">
        <v>24717</v>
      </c>
      <c r="P158" s="26">
        <v>39985</v>
      </c>
      <c r="Q158" s="26">
        <v>75217</v>
      </c>
      <c r="R158" s="26">
        <v>27378</v>
      </c>
      <c r="S158" s="26">
        <v>28509</v>
      </c>
      <c r="T158" s="26">
        <v>15499</v>
      </c>
      <c r="U158" s="26">
        <v>14539</v>
      </c>
      <c r="V158" s="26">
        <v>12393</v>
      </c>
      <c r="W158" s="26">
        <f t="shared" ref="W158" si="23">+SUM(W155:W157)</f>
        <v>16260</v>
      </c>
      <c r="X158" s="26">
        <f>+SUM(X155:X157)</f>
        <v>22430</v>
      </c>
    </row>
    <row r="161" spans="5:23">
      <c r="E161" s="25"/>
    </row>
    <row r="164" spans="5:23">
      <c r="E164" s="25"/>
      <c r="W164" s="25"/>
    </row>
    <row r="165" spans="5:23">
      <c r="E165" s="25"/>
      <c r="W165" s="25"/>
    </row>
    <row r="166" spans="5:23">
      <c r="E166" s="25"/>
      <c r="W166" s="25"/>
    </row>
    <row r="167" spans="5:23">
      <c r="E167" s="25"/>
    </row>
    <row r="168" spans="5:23">
      <c r="E168" s="25"/>
    </row>
    <row r="169" spans="5:23">
      <c r="E169" s="25"/>
    </row>
  </sheetData>
  <phoneticPr fontId="1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80100-44F3-46EB-AA45-D5EBAB5369C7}">
  <dimension ref="B2:AD456"/>
  <sheetViews>
    <sheetView showGridLines="0" topLeftCell="C1" zoomScale="115" zoomScaleNormal="115" workbookViewId="0">
      <selection activeCell="AC1" sqref="AC1"/>
    </sheetView>
  </sheetViews>
  <sheetFormatPr baseColWidth="10" defaultRowHeight="15" outlineLevelRow="1" outlineLevelCol="1"/>
  <cols>
    <col min="1" max="1" width="3.28515625" customWidth="1"/>
    <col min="2" max="2" width="39.85546875" customWidth="1"/>
    <col min="3" max="3" width="40.28515625" bestFit="1" customWidth="1"/>
    <col min="4" max="6" width="11.42578125" style="46" hidden="1" customWidth="1" outlineLevel="1"/>
    <col min="7" max="9" width="9.7109375" style="46" hidden="1" customWidth="1" outlineLevel="1"/>
    <col min="10" max="15" width="11.42578125" style="46" hidden="1" customWidth="1" outlineLevel="1"/>
    <col min="16" max="16" width="11.42578125" style="46" hidden="1" customWidth="1" outlineLevel="1" collapsed="1"/>
    <col min="17" max="19" width="11.42578125" style="46" hidden="1" customWidth="1" outlineLevel="1"/>
    <col min="20" max="20" width="11.42578125" style="46" bestFit="1" customWidth="1" collapsed="1"/>
    <col min="21" max="22" width="11.42578125" style="46" bestFit="1" customWidth="1"/>
    <col min="23" max="27" width="11.42578125" style="46" customWidth="1"/>
    <col min="28" max="28" width="2.28515625" style="46" customWidth="1"/>
    <col min="29" max="30" width="12.85546875" style="46" customWidth="1"/>
  </cols>
  <sheetData>
    <row r="2" spans="2:30" s="3" customFormat="1" ht="15.75" thickBot="1">
      <c r="B2" s="1" t="s">
        <v>0</v>
      </c>
      <c r="C2" s="1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1"/>
      <c r="AC2" s="40"/>
      <c r="AD2" s="40"/>
    </row>
    <row r="3" spans="2:30" s="3" customFormat="1">
      <c r="B3" s="4" t="s">
        <v>203</v>
      </c>
      <c r="C3" s="4" t="s">
        <v>204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</row>
    <row r="4" spans="2:30" s="3" customFormat="1" ht="14.25"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</row>
    <row r="5" spans="2:30" s="3" customFormat="1" ht="14.25"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</row>
    <row r="6" spans="2:30" s="3" customFormat="1">
      <c r="B6" s="39" t="s">
        <v>276</v>
      </c>
      <c r="C6" s="39" t="s">
        <v>273</v>
      </c>
      <c r="D6" s="42" t="s">
        <v>353</v>
      </c>
      <c r="E6" s="42" t="s">
        <v>354</v>
      </c>
      <c r="F6" s="42" t="s">
        <v>355</v>
      </c>
      <c r="G6" s="42" t="s">
        <v>1</v>
      </c>
      <c r="H6" s="42" t="s">
        <v>2</v>
      </c>
      <c r="I6" s="42" t="s">
        <v>3</v>
      </c>
      <c r="J6" s="42" t="s">
        <v>4</v>
      </c>
      <c r="K6" s="42" t="s">
        <v>5</v>
      </c>
      <c r="L6" s="42" t="s">
        <v>6</v>
      </c>
      <c r="M6" s="42" t="s">
        <v>7</v>
      </c>
      <c r="N6" s="42" t="s">
        <v>199</v>
      </c>
      <c r="O6" s="42" t="s">
        <v>320</v>
      </c>
      <c r="P6" s="42" t="s">
        <v>321</v>
      </c>
      <c r="Q6" s="42" t="s">
        <v>323</v>
      </c>
      <c r="R6" s="42" t="s">
        <v>324</v>
      </c>
      <c r="S6" s="42" t="s">
        <v>329</v>
      </c>
      <c r="T6" s="42" t="s">
        <v>332</v>
      </c>
      <c r="U6" s="42" t="s">
        <v>333</v>
      </c>
      <c r="V6" s="42" t="s">
        <v>334</v>
      </c>
      <c r="W6" s="42" t="s">
        <v>335</v>
      </c>
      <c r="X6" s="42" t="s">
        <v>336</v>
      </c>
      <c r="Y6" s="42" t="s">
        <v>339</v>
      </c>
      <c r="Z6" s="42" t="s">
        <v>341</v>
      </c>
      <c r="AA6" s="42" t="s">
        <v>356</v>
      </c>
      <c r="AB6" s="41"/>
      <c r="AC6" s="69" t="s">
        <v>315</v>
      </c>
      <c r="AD6" s="69"/>
    </row>
    <row r="7" spans="2:30" s="3" customFormat="1" ht="14.25">
      <c r="B7" s="38" t="s">
        <v>274</v>
      </c>
      <c r="C7" s="38" t="s">
        <v>275</v>
      </c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</row>
    <row r="8" spans="2:30" s="3" customFormat="1" ht="14.25">
      <c r="B8" s="38" t="s">
        <v>308</v>
      </c>
      <c r="C8" s="38" t="s">
        <v>310</v>
      </c>
      <c r="D8" s="41"/>
      <c r="E8" s="41"/>
      <c r="F8" s="57" t="s">
        <v>312</v>
      </c>
      <c r="G8" s="41"/>
      <c r="H8" s="41"/>
      <c r="I8" s="41"/>
      <c r="J8" s="57" t="s">
        <v>312</v>
      </c>
      <c r="K8" s="41"/>
      <c r="L8" s="41"/>
      <c r="M8" s="41"/>
      <c r="N8" s="41"/>
      <c r="O8" s="57" t="s">
        <v>312</v>
      </c>
      <c r="P8" s="41"/>
      <c r="Q8" s="41"/>
      <c r="R8" s="41"/>
      <c r="S8" s="57" t="s">
        <v>312</v>
      </c>
      <c r="T8" s="57" t="s">
        <v>312</v>
      </c>
      <c r="U8" s="41"/>
      <c r="V8" s="41"/>
      <c r="W8" s="41"/>
      <c r="X8" s="57" t="s">
        <v>312</v>
      </c>
      <c r="Y8" s="41"/>
      <c r="Z8" s="67" t="s">
        <v>312</v>
      </c>
      <c r="AA8" s="41"/>
      <c r="AB8" s="41"/>
    </row>
    <row r="9" spans="2:30" s="3" customFormat="1" ht="14.45" customHeight="1">
      <c r="B9" s="38" t="s">
        <v>309</v>
      </c>
      <c r="C9" s="38" t="s">
        <v>311</v>
      </c>
      <c r="D9" s="41"/>
      <c r="E9" s="57" t="s">
        <v>313</v>
      </c>
      <c r="F9" s="41"/>
      <c r="G9" s="41"/>
      <c r="H9" s="41"/>
      <c r="I9" s="57" t="s">
        <v>313</v>
      </c>
      <c r="J9" s="41"/>
      <c r="K9" s="41"/>
      <c r="L9" s="41"/>
      <c r="M9" s="57" t="s">
        <v>313</v>
      </c>
      <c r="N9" s="41"/>
      <c r="O9" s="41"/>
      <c r="P9" s="41"/>
      <c r="Q9" s="57" t="s">
        <v>313</v>
      </c>
      <c r="R9" s="41"/>
      <c r="S9" s="57" t="s">
        <v>313</v>
      </c>
      <c r="T9" s="41"/>
      <c r="V9" s="57" t="s">
        <v>313</v>
      </c>
      <c r="W9" s="41"/>
      <c r="X9" s="41"/>
      <c r="Y9" s="57" t="s">
        <v>313</v>
      </c>
      <c r="Z9" s="41"/>
      <c r="AA9" s="41"/>
      <c r="AB9" s="41"/>
      <c r="AC9" s="60" t="s">
        <v>316</v>
      </c>
      <c r="AD9" s="60"/>
    </row>
    <row r="10" spans="2:30" s="3" customFormat="1" ht="14.45" customHeight="1">
      <c r="B10" s="38" t="s">
        <v>304</v>
      </c>
      <c r="C10" s="38" t="s">
        <v>306</v>
      </c>
      <c r="D10" s="41"/>
      <c r="E10" s="41" t="s">
        <v>314</v>
      </c>
      <c r="F10" s="41" t="s">
        <v>314</v>
      </c>
      <c r="G10" s="41"/>
      <c r="H10" s="41"/>
      <c r="I10" s="41" t="s">
        <v>314</v>
      </c>
      <c r="J10" s="41"/>
      <c r="K10" s="41" t="s">
        <v>314</v>
      </c>
      <c r="L10" s="41"/>
      <c r="M10" s="57" t="s">
        <v>314</v>
      </c>
      <c r="N10" s="41"/>
      <c r="O10" s="57" t="s">
        <v>314</v>
      </c>
      <c r="P10" s="41"/>
      <c r="Q10" s="57" t="s">
        <v>314</v>
      </c>
      <c r="R10" s="41"/>
      <c r="S10" s="57" t="s">
        <v>314</v>
      </c>
      <c r="T10" s="57" t="s">
        <v>314</v>
      </c>
      <c r="U10" s="41"/>
      <c r="V10" s="41"/>
      <c r="W10" s="57" t="s">
        <v>314</v>
      </c>
      <c r="X10" s="41"/>
      <c r="Y10" s="57" t="s">
        <v>314</v>
      </c>
      <c r="Z10" s="41"/>
      <c r="AA10" s="57" t="s">
        <v>314</v>
      </c>
      <c r="AB10" s="41"/>
      <c r="AC10" s="60" t="s">
        <v>317</v>
      </c>
      <c r="AD10" s="60"/>
    </row>
    <row r="11" spans="2:30" s="3" customFormat="1" ht="14.45" customHeight="1">
      <c r="B11" s="38" t="s">
        <v>305</v>
      </c>
      <c r="C11" s="38" t="s">
        <v>307</v>
      </c>
      <c r="D11" s="41"/>
      <c r="E11" s="57" t="s">
        <v>314</v>
      </c>
      <c r="F11" s="57" t="s">
        <v>314</v>
      </c>
      <c r="G11" s="41"/>
      <c r="H11" s="41"/>
      <c r="I11" s="57" t="s">
        <v>314</v>
      </c>
      <c r="J11" s="41"/>
      <c r="K11" s="57" t="s">
        <v>314</v>
      </c>
      <c r="L11" s="41"/>
      <c r="M11" s="57" t="s">
        <v>314</v>
      </c>
      <c r="N11" s="41"/>
      <c r="O11" s="57" t="s">
        <v>314</v>
      </c>
      <c r="P11" s="41"/>
      <c r="Q11" s="57" t="s">
        <v>314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60" t="s">
        <v>318</v>
      </c>
      <c r="AD11" s="60"/>
    </row>
    <row r="12" spans="2:30" s="3" customFormat="1" ht="14.25">
      <c r="B12" s="38" t="s">
        <v>327</v>
      </c>
      <c r="C12" s="38" t="s">
        <v>328</v>
      </c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57" t="s">
        <v>314</v>
      </c>
      <c r="S12" s="57" t="s">
        <v>314</v>
      </c>
      <c r="T12" s="41"/>
      <c r="U12" s="57" t="s">
        <v>314</v>
      </c>
      <c r="V12" s="41"/>
      <c r="W12" s="57" t="s">
        <v>314</v>
      </c>
      <c r="X12" s="41"/>
      <c r="Y12" s="57" t="s">
        <v>314</v>
      </c>
      <c r="Z12" s="41"/>
      <c r="AA12" s="57" t="s">
        <v>314</v>
      </c>
      <c r="AB12" s="41"/>
      <c r="AC12" s="41"/>
      <c r="AD12" s="41"/>
    </row>
    <row r="13" spans="2:30" s="3" customFormat="1" ht="14.25">
      <c r="B13" s="38"/>
      <c r="C13" s="38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</row>
    <row r="14" spans="2:30" s="3" customFormat="1" ht="14.25"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</row>
    <row r="15" spans="2:30" s="3" customFormat="1" ht="14.25"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61"/>
      <c r="W15" s="61"/>
      <c r="X15" s="61"/>
      <c r="Y15" s="61"/>
      <c r="Z15" s="61"/>
      <c r="AA15" s="61"/>
      <c r="AB15" s="41"/>
      <c r="AC15" s="41"/>
      <c r="AD15" s="41"/>
    </row>
    <row r="16" spans="2:30" s="3" customFormat="1">
      <c r="B16" s="28" t="s">
        <v>205</v>
      </c>
      <c r="C16" s="28" t="s">
        <v>206</v>
      </c>
      <c r="D16" s="43" t="s">
        <v>353</v>
      </c>
      <c r="E16" s="43" t="s">
        <v>354</v>
      </c>
      <c r="F16" s="43" t="s">
        <v>355</v>
      </c>
      <c r="G16" s="43" t="s">
        <v>1</v>
      </c>
      <c r="H16" s="43" t="s">
        <v>2</v>
      </c>
      <c r="I16" s="43" t="s">
        <v>3</v>
      </c>
      <c r="J16" s="43" t="s">
        <v>4</v>
      </c>
      <c r="K16" s="43" t="s">
        <v>5</v>
      </c>
      <c r="L16" s="43" t="s">
        <v>6</v>
      </c>
      <c r="M16" s="43" t="s">
        <v>7</v>
      </c>
      <c r="N16" s="43" t="s">
        <v>199</v>
      </c>
      <c r="O16" s="43" t="s">
        <v>320</v>
      </c>
      <c r="P16" s="43" t="s">
        <v>321</v>
      </c>
      <c r="Q16" s="43" t="s">
        <v>323</v>
      </c>
      <c r="R16" s="43" t="s">
        <v>324</v>
      </c>
      <c r="S16" s="43" t="s">
        <v>329</v>
      </c>
      <c r="T16" s="43" t="s">
        <v>332</v>
      </c>
      <c r="U16" s="43" t="s">
        <v>333</v>
      </c>
      <c r="V16" s="43" t="s">
        <v>334</v>
      </c>
      <c r="W16" s="43" t="s">
        <v>335</v>
      </c>
      <c r="X16" s="43" t="s">
        <v>336</v>
      </c>
      <c r="Y16" s="43" t="s">
        <v>339</v>
      </c>
      <c r="Z16" s="43" t="s">
        <v>341</v>
      </c>
      <c r="AA16" s="43" t="s">
        <v>356</v>
      </c>
      <c r="AB16" s="41"/>
      <c r="AC16" s="43" t="s">
        <v>213</v>
      </c>
      <c r="AD16" s="43" t="s">
        <v>212</v>
      </c>
    </row>
    <row r="17" spans="2:30">
      <c r="B17" s="3" t="s">
        <v>207</v>
      </c>
      <c r="C17" s="3" t="s">
        <v>214</v>
      </c>
      <c r="D17" s="44">
        <v>569.28570194281428</v>
      </c>
      <c r="E17" s="44">
        <v>569.20639427811886</v>
      </c>
      <c r="F17" s="44">
        <v>569.44252231709913</v>
      </c>
      <c r="G17" s="44">
        <v>568.1644469042526</v>
      </c>
      <c r="H17" s="44">
        <v>534.39013333772618</v>
      </c>
      <c r="I17" s="44">
        <v>530.03054930007704</v>
      </c>
      <c r="J17" s="44">
        <v>534.33661908783733</v>
      </c>
      <c r="K17" s="44">
        <v>552.68874429013283</v>
      </c>
      <c r="L17" s="44">
        <v>541.34001080798566</v>
      </c>
      <c r="M17" s="44">
        <v>536.80593353448705</v>
      </c>
      <c r="N17" s="44">
        <v>522.54425633475546</v>
      </c>
      <c r="O17" s="44">
        <v>523.87615370154811</v>
      </c>
      <c r="P17" s="44">
        <v>524.24788846347292</v>
      </c>
      <c r="Q17" s="44">
        <v>526.28277803193851</v>
      </c>
      <c r="R17" s="44">
        <v>556</v>
      </c>
      <c r="S17" s="44">
        <v>560.94865201317486</v>
      </c>
      <c r="T17" s="44">
        <v>539.31048621494745</v>
      </c>
      <c r="U17" s="44">
        <v>598.68543018998719</v>
      </c>
      <c r="V17" s="44">
        <v>609.29139801953772</v>
      </c>
      <c r="W17" s="44">
        <v>580.43586670289585</v>
      </c>
      <c r="X17" s="44">
        <v>550.36066657436595</v>
      </c>
      <c r="Y17" s="44">
        <v>544.82431583121615</v>
      </c>
      <c r="Z17" s="44">
        <v>563.26728145412744</v>
      </c>
      <c r="AA17" s="44">
        <v>553.77418587996885</v>
      </c>
      <c r="AC17" s="45">
        <f>+AA17/Z17-1</f>
        <v>-1.685362506703969E-2</v>
      </c>
      <c r="AD17" s="45">
        <f>+AA17/W17-1</f>
        <v>-4.5933896150105014E-2</v>
      </c>
    </row>
    <row r="18" spans="2:30">
      <c r="B18" s="3" t="s">
        <v>208</v>
      </c>
      <c r="C18" s="3" t="s">
        <v>208</v>
      </c>
      <c r="D18" s="44">
        <v>115.57867408550733</v>
      </c>
      <c r="E18" s="44">
        <v>132.94215708472214</v>
      </c>
      <c r="F18" s="44">
        <v>138.90822696148481</v>
      </c>
      <c r="G18" s="44">
        <v>128.38931209822474</v>
      </c>
      <c r="H18" s="44">
        <v>114.5923090450939</v>
      </c>
      <c r="I18" s="44">
        <v>85.771977347769635</v>
      </c>
      <c r="J18" s="44">
        <v>116.7989672178574</v>
      </c>
      <c r="K18" s="44">
        <v>127.72835202635137</v>
      </c>
      <c r="L18" s="44">
        <v>137.77396287431637</v>
      </c>
      <c r="M18" s="44">
        <v>135.93347424294052</v>
      </c>
      <c r="N18" s="44">
        <v>140.375738332249</v>
      </c>
      <c r="O18" s="44">
        <v>148.04424535311969</v>
      </c>
      <c r="P18" s="44">
        <v>134.09504322047277</v>
      </c>
      <c r="Q18" s="44">
        <v>146.00119812276068</v>
      </c>
      <c r="R18" s="44">
        <v>150</v>
      </c>
      <c r="S18" s="44">
        <v>142.30674192865925</v>
      </c>
      <c r="T18" s="44">
        <v>139.86321956361184</v>
      </c>
      <c r="U18" s="44">
        <v>130.44608530289895</v>
      </c>
      <c r="V18" s="44">
        <v>128.63379749022201</v>
      </c>
      <c r="W18" s="44">
        <v>146.15881322094666</v>
      </c>
      <c r="X18" s="44">
        <v>134.46736774740614</v>
      </c>
      <c r="Y18" s="44">
        <v>145.82585658183902</v>
      </c>
      <c r="Z18" s="44">
        <v>138.73817408249442</v>
      </c>
      <c r="AA18" s="44">
        <v>132.39132222169215</v>
      </c>
      <c r="AC18" s="45">
        <f t="shared" ref="AC18:AC21" si="0">+AA18/Z18-1</f>
        <v>-4.574697557305607E-2</v>
      </c>
      <c r="AD18" s="45">
        <f t="shared" ref="AD18:AD21" si="1">+AA18/W18-1</f>
        <v>-9.4195421376625066E-2</v>
      </c>
    </row>
    <row r="19" spans="2:30">
      <c r="B19" s="3" t="s">
        <v>209</v>
      </c>
      <c r="C19" s="3" t="s">
        <v>215</v>
      </c>
      <c r="D19" s="44">
        <v>67.825703549756398</v>
      </c>
      <c r="E19" s="44">
        <v>67.68363947358462</v>
      </c>
      <c r="F19" s="44">
        <v>68.547636626219301</v>
      </c>
      <c r="G19" s="44">
        <v>69.657251250393372</v>
      </c>
      <c r="H19" s="44">
        <v>57.827969406101651</v>
      </c>
      <c r="I19" s="44">
        <v>23.806811846107568</v>
      </c>
      <c r="J19" s="44">
        <v>47.310617073467313</v>
      </c>
      <c r="K19" s="44">
        <v>52.786632655809704</v>
      </c>
      <c r="L19" s="44">
        <v>46.499420873838112</v>
      </c>
      <c r="M19" s="44">
        <v>48.637628429474411</v>
      </c>
      <c r="N19" s="44">
        <v>53.297464231543593</v>
      </c>
      <c r="O19" s="44">
        <v>57.758439786631932</v>
      </c>
      <c r="P19" s="44">
        <v>57.522987659387297</v>
      </c>
      <c r="Q19" s="44">
        <v>61.903436748886783</v>
      </c>
      <c r="R19" s="44">
        <v>65</v>
      </c>
      <c r="S19" s="44">
        <v>67.899176783621385</v>
      </c>
      <c r="T19" s="44">
        <v>68.048013905180269</v>
      </c>
      <c r="U19" s="44">
        <v>69.92914531908491</v>
      </c>
      <c r="V19" s="44">
        <v>69.75133263605592</v>
      </c>
      <c r="W19" s="44">
        <v>74.475922562295651</v>
      </c>
      <c r="X19" s="44">
        <v>72.337455948105003</v>
      </c>
      <c r="Y19" s="44">
        <v>75.625266854872493</v>
      </c>
      <c r="Z19" s="44">
        <v>76.296563203115852</v>
      </c>
      <c r="AA19" s="44">
        <v>79.68790218020338</v>
      </c>
      <c r="AC19" s="45">
        <f t="shared" si="0"/>
        <v>4.4449433037490049E-2</v>
      </c>
      <c r="AD19" s="45">
        <f t="shared" si="1"/>
        <v>6.9982075261278531E-2</v>
      </c>
    </row>
    <row r="20" spans="2:30">
      <c r="B20" s="3" t="s">
        <v>210</v>
      </c>
      <c r="C20" s="3" t="s">
        <v>216</v>
      </c>
      <c r="D20" s="44">
        <v>15.29798293178424</v>
      </c>
      <c r="E20" s="44">
        <v>17.129320806318361</v>
      </c>
      <c r="F20" s="44">
        <v>18.83963493433269</v>
      </c>
      <c r="G20" s="44">
        <v>17.886826904668641</v>
      </c>
      <c r="H20" s="44">
        <v>17.70171652201196</v>
      </c>
      <c r="I20" s="44">
        <v>20.280123389795222</v>
      </c>
      <c r="J20" s="44">
        <v>21.742665534989374</v>
      </c>
      <c r="K20" s="44">
        <v>19.457754247545498</v>
      </c>
      <c r="L20" s="44">
        <v>18.883243157001885</v>
      </c>
      <c r="M20" s="44">
        <v>21.717035144997038</v>
      </c>
      <c r="N20" s="44">
        <v>23.137097284829565</v>
      </c>
      <c r="O20" s="44">
        <v>23.592274013656823</v>
      </c>
      <c r="P20" s="44">
        <v>22.572722046707394</v>
      </c>
      <c r="Q20" s="44">
        <v>25.481940897342323</v>
      </c>
      <c r="R20" s="44">
        <v>26</v>
      </c>
      <c r="S20" s="44">
        <v>26.611779081843782</v>
      </c>
      <c r="T20" s="44">
        <v>25.396461060599858</v>
      </c>
      <c r="U20" s="44">
        <v>28.909309109504516</v>
      </c>
      <c r="V20" s="44">
        <v>29.843889342825548</v>
      </c>
      <c r="W20" s="44">
        <v>31.065385937038716</v>
      </c>
      <c r="X20" s="44">
        <v>28.964007530189054</v>
      </c>
      <c r="Y20" s="44">
        <v>32.92448416522781</v>
      </c>
      <c r="Z20" s="44">
        <v>34.248225199398739</v>
      </c>
      <c r="AA20" s="44">
        <v>32.834544904134454</v>
      </c>
      <c r="AC20" s="45">
        <f t="shared" si="0"/>
        <v>-4.1277476045360251E-2</v>
      </c>
      <c r="AD20" s="45">
        <f t="shared" si="1"/>
        <v>5.6949524808137086E-2</v>
      </c>
    </row>
    <row r="21" spans="2:30">
      <c r="B21" s="12" t="s">
        <v>211</v>
      </c>
      <c r="C21" s="12" t="s">
        <v>211</v>
      </c>
      <c r="D21" s="47">
        <f>+SUM(D17:D20)</f>
        <v>767.98806250986229</v>
      </c>
      <c r="E21" s="47">
        <f t="shared" ref="E21:F21" si="2">+SUM(E17:E20)</f>
        <v>786.96151164274397</v>
      </c>
      <c r="F21" s="47">
        <f t="shared" si="2"/>
        <v>795.73802083913597</v>
      </c>
      <c r="G21" s="47">
        <v>784.0978371575394</v>
      </c>
      <c r="H21" s="47">
        <v>724.51212831093358</v>
      </c>
      <c r="I21" s="47">
        <v>659.8894618837495</v>
      </c>
      <c r="J21" s="47">
        <v>720.18886891415127</v>
      </c>
      <c r="K21" s="47">
        <v>752.6614832198394</v>
      </c>
      <c r="L21" s="47">
        <v>744.49663771314192</v>
      </c>
      <c r="M21" s="47">
        <v>743.09407135189895</v>
      </c>
      <c r="N21" s="47">
        <v>739.35455618337755</v>
      </c>
      <c r="O21" s="47">
        <v>753.27111285495653</v>
      </c>
      <c r="P21" s="47">
        <v>738.4386413900404</v>
      </c>
      <c r="Q21" s="47">
        <v>759.66935380092821</v>
      </c>
      <c r="R21" s="47">
        <v>797</v>
      </c>
      <c r="S21" s="47">
        <v>797.76634980729921</v>
      </c>
      <c r="T21" s="47">
        <v>772.61818074433938</v>
      </c>
      <c r="U21" s="47">
        <v>827.96996992147558</v>
      </c>
      <c r="V21" s="47">
        <v>837.52041748864121</v>
      </c>
      <c r="W21" s="47">
        <v>832.13598842317685</v>
      </c>
      <c r="X21" s="47">
        <v>786.12949780006613</v>
      </c>
      <c r="Y21" s="47">
        <v>799.1999234331555</v>
      </c>
      <c r="Z21" s="47">
        <v>812.55024393913641</v>
      </c>
      <c r="AA21" s="47">
        <v>798.68795518599882</v>
      </c>
      <c r="AC21" s="48">
        <f t="shared" si="0"/>
        <v>-1.7060223483455039E-2</v>
      </c>
      <c r="AD21" s="48">
        <f t="shared" si="1"/>
        <v>-4.0195393183942274E-2</v>
      </c>
    </row>
    <row r="22" spans="2:30">
      <c r="B22" s="3"/>
      <c r="C22" s="3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</row>
    <row r="23" spans="2:30">
      <c r="B23" s="3"/>
      <c r="C23" s="3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</row>
    <row r="24" spans="2:30" s="3" customFormat="1">
      <c r="B24" s="28" t="s">
        <v>279</v>
      </c>
      <c r="C24" s="28" t="s">
        <v>280</v>
      </c>
      <c r="D24" s="43" t="s">
        <v>353</v>
      </c>
      <c r="E24" s="43" t="s">
        <v>354</v>
      </c>
      <c r="F24" s="43" t="s">
        <v>355</v>
      </c>
      <c r="G24" s="43" t="s">
        <v>1</v>
      </c>
      <c r="H24" s="43" t="s">
        <v>2</v>
      </c>
      <c r="I24" s="43" t="s">
        <v>3</v>
      </c>
      <c r="J24" s="43" t="s">
        <v>4</v>
      </c>
      <c r="K24" s="43" t="s">
        <v>5</v>
      </c>
      <c r="L24" s="43" t="s">
        <v>6</v>
      </c>
      <c r="M24" s="43" t="s">
        <v>7</v>
      </c>
      <c r="N24" s="43" t="s">
        <v>199</v>
      </c>
      <c r="O24" s="43" t="s">
        <v>320</v>
      </c>
      <c r="P24" s="43" t="s">
        <v>321</v>
      </c>
      <c r="Q24" s="43" t="s">
        <v>323</v>
      </c>
      <c r="R24" s="43" t="s">
        <v>324</v>
      </c>
      <c r="S24" s="43" t="s">
        <v>329</v>
      </c>
      <c r="T24" s="43" t="s">
        <v>332</v>
      </c>
      <c r="U24" s="43" t="s">
        <v>333</v>
      </c>
      <c r="V24" s="43" t="s">
        <v>334</v>
      </c>
      <c r="W24" s="43" t="s">
        <v>335</v>
      </c>
      <c r="X24" s="43" t="s">
        <v>336</v>
      </c>
      <c r="Y24" s="43" t="s">
        <v>339</v>
      </c>
      <c r="Z24" s="43" t="s">
        <v>341</v>
      </c>
      <c r="AA24" s="43" t="s">
        <v>356</v>
      </c>
      <c r="AB24" s="41"/>
      <c r="AC24" s="43" t="s">
        <v>213</v>
      </c>
      <c r="AD24" s="43" t="s">
        <v>212</v>
      </c>
    </row>
    <row r="25" spans="2:30">
      <c r="B25" s="12" t="s">
        <v>281</v>
      </c>
      <c r="C25" s="12" t="s">
        <v>292</v>
      </c>
      <c r="D25" s="49">
        <v>11.163724398183586</v>
      </c>
      <c r="E25" s="49">
        <v>11.970694085769818</v>
      </c>
      <c r="F25" s="49">
        <v>12.421841047771462</v>
      </c>
      <c r="G25" s="49">
        <v>12.840018713874391</v>
      </c>
      <c r="H25" s="49">
        <v>12.580536980879668</v>
      </c>
      <c r="I25" s="49">
        <v>12.219766554886075</v>
      </c>
      <c r="J25" s="49">
        <v>12.054905781333565</v>
      </c>
      <c r="K25" s="49">
        <v>11.427694631035937</v>
      </c>
      <c r="L25" s="49">
        <v>11.293875512905949</v>
      </c>
      <c r="M25" s="49">
        <v>11.32</v>
      </c>
      <c r="N25" s="49">
        <v>11.794351753673045</v>
      </c>
      <c r="O25" s="49" t="s">
        <v>342</v>
      </c>
      <c r="P25" s="49">
        <v>13.14</v>
      </c>
      <c r="Q25" s="49">
        <v>11.457647948997478</v>
      </c>
      <c r="R25" s="49">
        <v>11.796652162944127</v>
      </c>
      <c r="S25" s="49">
        <v>11.982209460775904</v>
      </c>
      <c r="T25" s="49">
        <v>11.922746087974177</v>
      </c>
      <c r="U25" s="49">
        <v>12.319729097101098</v>
      </c>
      <c r="V25" s="49">
        <v>12.234685867036934</v>
      </c>
      <c r="W25" s="49">
        <v>12.350250082191611</v>
      </c>
      <c r="X25" s="49">
        <v>12.78243668258026</v>
      </c>
      <c r="Y25" s="49">
        <v>13.026475308246992</v>
      </c>
      <c r="Z25" s="49">
        <v>12.61009995196928</v>
      </c>
      <c r="AA25" s="49">
        <v>12.62157730036661</v>
      </c>
      <c r="AC25" s="48">
        <f t="shared" ref="AC25:AC36" si="3">+AA25/Z25-1</f>
        <v>9.1017108833768567E-4</v>
      </c>
      <c r="AD25" s="48">
        <f t="shared" ref="AD25:AD36" si="4">+AA25/W25-1</f>
        <v>2.1969370366535124E-2</v>
      </c>
    </row>
    <row r="26" spans="2:30">
      <c r="B26" s="7" t="s">
        <v>282</v>
      </c>
      <c r="C26" s="7" t="s">
        <v>293</v>
      </c>
      <c r="D26" s="50">
        <v>18.445840172040235</v>
      </c>
      <c r="E26" s="50">
        <v>18.285457942058958</v>
      </c>
      <c r="F26" s="50">
        <v>18.025910971323121</v>
      </c>
      <c r="G26" s="50">
        <v>17.818616622898706</v>
      </c>
      <c r="H26" s="50">
        <v>17.731213862607714</v>
      </c>
      <c r="I26" s="50">
        <v>17.076318745709699</v>
      </c>
      <c r="J26" s="50">
        <v>16.575410978969249</v>
      </c>
      <c r="K26" s="50">
        <v>16.765138846024655</v>
      </c>
      <c r="L26" s="50">
        <v>18.057943104620662</v>
      </c>
      <c r="M26" s="50">
        <v>17.84</v>
      </c>
      <c r="N26" s="50">
        <v>20.925191161998629</v>
      </c>
      <c r="O26" s="50" t="s">
        <v>343</v>
      </c>
      <c r="P26" s="50">
        <v>25.78</v>
      </c>
      <c r="Q26" s="50">
        <v>25.372080438461904</v>
      </c>
      <c r="R26" s="50">
        <v>23.612707552244391</v>
      </c>
      <c r="S26" s="50">
        <v>21.986119131621869</v>
      </c>
      <c r="T26" s="50">
        <v>21.05801064116757</v>
      </c>
      <c r="U26" s="50">
        <v>21.486589798507321</v>
      </c>
      <c r="V26" s="50">
        <v>20.878699726303189</v>
      </c>
      <c r="W26" s="50">
        <v>20.683992621671912</v>
      </c>
      <c r="X26" s="50">
        <v>21.77408828343286</v>
      </c>
      <c r="Y26" s="50">
        <v>23.485468891533976</v>
      </c>
      <c r="Z26" s="50">
        <v>23.765913268443697</v>
      </c>
      <c r="AA26" s="50">
        <v>24.231817321184124</v>
      </c>
      <c r="AC26" s="45">
        <f t="shared" si="3"/>
        <v>1.9603877514736689E-2</v>
      </c>
      <c r="AD26" s="45">
        <f t="shared" si="4"/>
        <v>0.1715251385167742</v>
      </c>
    </row>
    <row r="27" spans="2:30">
      <c r="B27" s="31" t="s">
        <v>283</v>
      </c>
      <c r="C27" s="31" t="s">
        <v>294</v>
      </c>
      <c r="D27" s="50">
        <v>33.146497868317802</v>
      </c>
      <c r="E27" s="50">
        <v>32.778054050772212</v>
      </c>
      <c r="F27" s="50">
        <v>31.794339734295676</v>
      </c>
      <c r="G27" s="50">
        <v>33.62740086540407</v>
      </c>
      <c r="H27" s="50">
        <v>33.17480506923998</v>
      </c>
      <c r="I27" s="50">
        <v>32.932355897487469</v>
      </c>
      <c r="J27" s="50">
        <v>32.623714610358881</v>
      </c>
      <c r="K27" s="50">
        <v>33.728200962060441</v>
      </c>
      <c r="L27" s="50">
        <v>33.098250814060286</v>
      </c>
      <c r="M27" s="50">
        <v>31.72</v>
      </c>
      <c r="N27" s="50">
        <v>30.681243493716405</v>
      </c>
      <c r="O27" s="50" t="s">
        <v>344</v>
      </c>
      <c r="P27" s="50">
        <v>35.61</v>
      </c>
      <c r="Q27" s="50">
        <v>36.649869080428402</v>
      </c>
      <c r="R27" s="50">
        <v>36.267510333896404</v>
      </c>
      <c r="S27" s="50">
        <v>36.41397216699108</v>
      </c>
      <c r="T27" s="50">
        <v>35.295214244023477</v>
      </c>
      <c r="U27" s="50">
        <v>34.965176162252867</v>
      </c>
      <c r="V27" s="50">
        <v>34.528005847985732</v>
      </c>
      <c r="W27" s="50">
        <v>34.834765372646039</v>
      </c>
      <c r="X27" s="50">
        <v>35.264482854525234</v>
      </c>
      <c r="Y27" s="50">
        <v>34.515047614547733</v>
      </c>
      <c r="Z27" s="50">
        <v>34.754735445204318</v>
      </c>
      <c r="AA27" s="50">
        <v>34.760514361784885</v>
      </c>
      <c r="AC27" s="45">
        <f t="shared" si="3"/>
        <v>1.6627709883376696E-4</v>
      </c>
      <c r="AD27" s="45">
        <f t="shared" si="4"/>
        <v>-2.1315203379971281E-3</v>
      </c>
    </row>
    <row r="28" spans="2:30">
      <c r="B28" s="12" t="s">
        <v>284</v>
      </c>
      <c r="C28" s="12" t="s">
        <v>295</v>
      </c>
      <c r="D28" s="49">
        <v>10.142093258817869</v>
      </c>
      <c r="E28" s="49">
        <v>10.058706415527251</v>
      </c>
      <c r="F28" s="49">
        <v>9.9019382863357155</v>
      </c>
      <c r="G28" s="49">
        <v>9.8678108870580541</v>
      </c>
      <c r="H28" s="49">
        <v>9.8482906274226441</v>
      </c>
      <c r="I28" s="49">
        <v>9.9989173423540603</v>
      </c>
      <c r="J28" s="49">
        <v>9.4956949262476176</v>
      </c>
      <c r="K28" s="49">
        <v>9.3897798434269575</v>
      </c>
      <c r="L28" s="49">
        <v>9.2360614101223817</v>
      </c>
      <c r="M28" s="49">
        <v>8.9499999999999993</v>
      </c>
      <c r="N28" s="49">
        <v>8.2275386858348476</v>
      </c>
      <c r="O28" s="49" t="s">
        <v>345</v>
      </c>
      <c r="P28" s="49">
        <v>9.36</v>
      </c>
      <c r="Q28" s="49">
        <v>9.5513817313090925</v>
      </c>
      <c r="R28" s="49">
        <v>9.1222067570091738</v>
      </c>
      <c r="S28" s="49">
        <v>9.2613797294637248</v>
      </c>
      <c r="T28" s="49">
        <v>9.3027329313031455</v>
      </c>
      <c r="U28" s="49">
        <v>9.5724033770096018</v>
      </c>
      <c r="V28" s="49">
        <v>10.034231274470104</v>
      </c>
      <c r="W28" s="49">
        <v>9.7569385492397025</v>
      </c>
      <c r="X28" s="49">
        <v>10.272380013945517</v>
      </c>
      <c r="Y28" s="49">
        <v>10.38932925686291</v>
      </c>
      <c r="Z28" s="49">
        <v>10.553755813302551</v>
      </c>
      <c r="AA28" s="49">
        <v>10.449091207221512</v>
      </c>
      <c r="AC28" s="48">
        <f t="shared" si="3"/>
        <v>-9.9172851762511227E-3</v>
      </c>
      <c r="AD28" s="48">
        <f t="shared" si="4"/>
        <v>7.0939532363432312E-2</v>
      </c>
    </row>
    <row r="29" spans="2:30">
      <c r="B29" s="7" t="s">
        <v>285</v>
      </c>
      <c r="C29" s="7" t="s">
        <v>296</v>
      </c>
      <c r="D29" s="50">
        <v>14.628387458611606</v>
      </c>
      <c r="E29" s="50">
        <v>14.144703820617069</v>
      </c>
      <c r="F29" s="50">
        <v>13.135662589528598</v>
      </c>
      <c r="G29" s="50">
        <v>13.100157131766354</v>
      </c>
      <c r="H29" s="50">
        <v>13.276043323604577</v>
      </c>
      <c r="I29" s="50">
        <v>12.877835793631281</v>
      </c>
      <c r="J29" s="50">
        <v>12.031810325641965</v>
      </c>
      <c r="K29" s="50">
        <v>12.464600055835707</v>
      </c>
      <c r="L29" s="50">
        <v>16.085064892896593</v>
      </c>
      <c r="M29" s="50">
        <v>16.77</v>
      </c>
      <c r="N29" s="50">
        <v>17.498456166079563</v>
      </c>
      <c r="O29" s="50" t="s">
        <v>346</v>
      </c>
      <c r="P29" s="50">
        <v>22.23</v>
      </c>
      <c r="Q29" s="50">
        <v>21.991844727868564</v>
      </c>
      <c r="R29" s="50">
        <v>17.93502540960155</v>
      </c>
      <c r="S29" s="50">
        <v>16.742385505768411</v>
      </c>
      <c r="T29" s="50">
        <v>16.209779900621239</v>
      </c>
      <c r="U29" s="50">
        <v>16.489078544433525</v>
      </c>
      <c r="V29" s="50">
        <v>15.821152491976189</v>
      </c>
      <c r="W29" s="50">
        <v>15.664582614954384</v>
      </c>
      <c r="X29" s="50">
        <v>16.601224939997724</v>
      </c>
      <c r="Y29" s="50">
        <v>18.040699824788405</v>
      </c>
      <c r="Z29" s="50">
        <v>18.24303781097273</v>
      </c>
      <c r="AA29" s="50">
        <v>18.655478071335931</v>
      </c>
      <c r="AC29" s="45">
        <f t="shared" si="3"/>
        <v>2.2608091077634507E-2</v>
      </c>
      <c r="AD29" s="45">
        <f t="shared" si="4"/>
        <v>0.19093361948413823</v>
      </c>
    </row>
    <row r="30" spans="2:30">
      <c r="B30" s="7" t="s">
        <v>286</v>
      </c>
      <c r="C30" s="7" t="s">
        <v>297</v>
      </c>
      <c r="D30" s="50">
        <v>25.462051455969878</v>
      </c>
      <c r="E30" s="50">
        <v>27.296844022685949</v>
      </c>
      <c r="F30" s="50">
        <v>27.2810880469398</v>
      </c>
      <c r="G30" s="50">
        <v>26.803618738770489</v>
      </c>
      <c r="H30" s="50">
        <v>25.754635243694558</v>
      </c>
      <c r="I30" s="50">
        <v>24.201388316965051</v>
      </c>
      <c r="J30" s="50">
        <v>20.558977051733354</v>
      </c>
      <c r="K30" s="50">
        <v>20.501212595218831</v>
      </c>
      <c r="L30" s="50">
        <v>23.649148898187399</v>
      </c>
      <c r="M30" s="50">
        <v>25.65</v>
      </c>
      <c r="N30" s="50">
        <v>25.741776726428288</v>
      </c>
      <c r="O30" s="50" t="s">
        <v>347</v>
      </c>
      <c r="P30" s="50">
        <v>31.02</v>
      </c>
      <c r="Q30" s="50">
        <v>37.752756793023131</v>
      </c>
      <c r="R30" s="50">
        <v>34.340555576750063</v>
      </c>
      <c r="S30" s="50">
        <v>33.564458618863014</v>
      </c>
      <c r="T30" s="50">
        <v>30.849619118541835</v>
      </c>
      <c r="U30" s="50">
        <v>29.557720005086079</v>
      </c>
      <c r="V30" s="50">
        <v>33.33438845650533</v>
      </c>
      <c r="W30" s="50">
        <v>29.307228390322329</v>
      </c>
      <c r="X30" s="50">
        <v>28.745586753004879</v>
      </c>
      <c r="Y30" s="50">
        <v>29.947386218219542</v>
      </c>
      <c r="Z30" s="50">
        <v>29.999416676150471</v>
      </c>
      <c r="AA30" s="50">
        <v>27.665299745257016</v>
      </c>
      <c r="AC30" s="45">
        <f t="shared" si="3"/>
        <v>-7.7805410554835142E-2</v>
      </c>
      <c r="AD30" s="45">
        <f t="shared" si="4"/>
        <v>-5.6024698862602196E-2</v>
      </c>
    </row>
    <row r="31" spans="2:30">
      <c r="B31" s="12" t="s">
        <v>287</v>
      </c>
      <c r="C31" s="12" t="s">
        <v>298</v>
      </c>
      <c r="D31" s="49">
        <v>5.6166512828894684</v>
      </c>
      <c r="E31" s="49">
        <v>5.9113349234168791</v>
      </c>
      <c r="F31" s="49">
        <v>6.0312946618891088</v>
      </c>
      <c r="G31" s="49">
        <v>6.0949264362273317</v>
      </c>
      <c r="H31" s="49">
        <v>6.0321043597031974</v>
      </c>
      <c r="I31" s="49">
        <v>6.0536291242978404</v>
      </c>
      <c r="J31" s="49">
        <v>6.1199913671831636</v>
      </c>
      <c r="K31" s="49">
        <v>5.982276391267618</v>
      </c>
      <c r="L31" s="49">
        <v>5.927718981951795</v>
      </c>
      <c r="M31" s="49">
        <v>5.85</v>
      </c>
      <c r="N31" s="49">
        <v>5.6586531396394886</v>
      </c>
      <c r="O31" s="49" t="s">
        <v>348</v>
      </c>
      <c r="P31" s="49">
        <v>5.87</v>
      </c>
      <c r="Q31" s="49">
        <v>5.85346876539184</v>
      </c>
      <c r="R31" s="49">
        <v>6.0436694577530421</v>
      </c>
      <c r="S31" s="49">
        <v>6.1103377757780679</v>
      </c>
      <c r="T31" s="49">
        <v>6.0729332323980199</v>
      </c>
      <c r="U31" s="49">
        <v>6.4567263181856775</v>
      </c>
      <c r="V31" s="49">
        <v>6.5534494235332232</v>
      </c>
      <c r="W31" s="49">
        <v>6.5876101932006108</v>
      </c>
      <c r="X31" s="49">
        <v>6.7245871063258154</v>
      </c>
      <c r="Y31" s="49">
        <v>6.9602692783988465</v>
      </c>
      <c r="Z31" s="49">
        <v>6.5097288429271307</v>
      </c>
      <c r="AA31" s="49">
        <v>6.4354176063068582</v>
      </c>
      <c r="AC31" s="48">
        <f t="shared" si="3"/>
        <v>-1.1415411980026158E-2</v>
      </c>
      <c r="AD31" s="48">
        <f t="shared" si="4"/>
        <v>-2.3102852541402319E-2</v>
      </c>
    </row>
    <row r="32" spans="2:30">
      <c r="B32" s="7" t="s">
        <v>288</v>
      </c>
      <c r="C32" s="7" t="s">
        <v>299</v>
      </c>
      <c r="D32" s="50">
        <v>45.873254902955509</v>
      </c>
      <c r="E32" s="50">
        <v>45.356456046710356</v>
      </c>
      <c r="F32" s="50">
        <v>44.008242940147724</v>
      </c>
      <c r="G32" s="50">
        <v>46.545780648121429</v>
      </c>
      <c r="H32" s="50">
        <v>45.912409307859321</v>
      </c>
      <c r="I32" s="50">
        <v>45.576870769302111</v>
      </c>
      <c r="J32" s="50">
        <v>45.154218350534997</v>
      </c>
      <c r="K32" s="50">
        <v>46.863139174558185</v>
      </c>
      <c r="L32" s="50">
        <v>46.027573682892218</v>
      </c>
      <c r="M32" s="50">
        <v>44.1</v>
      </c>
      <c r="N32" s="50">
        <v>42.66459194818254</v>
      </c>
      <c r="O32" s="50" t="s">
        <v>349</v>
      </c>
      <c r="P32" s="50">
        <v>49.81</v>
      </c>
      <c r="Q32" s="50">
        <v>51.265748733745546</v>
      </c>
      <c r="R32" s="50">
        <v>50.731263139803183</v>
      </c>
      <c r="S32" s="50">
        <v>54.563422128733997</v>
      </c>
      <c r="T32" s="50">
        <v>52.18526242962573</v>
      </c>
      <c r="U32" s="50">
        <v>51.696777060753533</v>
      </c>
      <c r="V32" s="50">
        <v>50.603962955345196</v>
      </c>
      <c r="W32" s="50">
        <v>51.057407311112271</v>
      </c>
      <c r="X32" s="50">
        <v>51.88108053574156</v>
      </c>
      <c r="Y32" s="50">
        <v>50.880400052155437</v>
      </c>
      <c r="Z32" s="50">
        <v>51.239931798140304</v>
      </c>
      <c r="AA32" s="50">
        <v>51.247117487251479</v>
      </c>
      <c r="AC32" s="45">
        <f t="shared" si="3"/>
        <v>1.4023611778957168E-4</v>
      </c>
      <c r="AD32" s="45">
        <f t="shared" si="4"/>
        <v>3.7156249431788968E-3</v>
      </c>
    </row>
    <row r="33" spans="2:30">
      <c r="B33" s="7" t="s">
        <v>289</v>
      </c>
      <c r="C33" s="7" t="s">
        <v>300</v>
      </c>
      <c r="D33" s="50">
        <v>17.70282508191686</v>
      </c>
      <c r="E33" s="50">
        <v>18.271485682157174</v>
      </c>
      <c r="F33" s="50">
        <v>17.42750581615115</v>
      </c>
      <c r="G33" s="50">
        <v>16.892166862857867</v>
      </c>
      <c r="H33" s="50">
        <v>17.770314551351248</v>
      </c>
      <c r="I33" s="50">
        <v>14.954903432195541</v>
      </c>
      <c r="J33" s="50">
        <v>15.029422718808195</v>
      </c>
      <c r="K33" s="50">
        <v>15.812203440094901</v>
      </c>
      <c r="L33" s="50">
        <v>19.181536216018976</v>
      </c>
      <c r="M33" s="50">
        <v>19.79</v>
      </c>
      <c r="N33" s="50">
        <v>19.770428457779293</v>
      </c>
      <c r="O33" s="50" t="s">
        <v>350</v>
      </c>
      <c r="P33" s="50">
        <v>21.25</v>
      </c>
      <c r="Q33" s="50">
        <v>24.192898040375258</v>
      </c>
      <c r="R33" s="50">
        <v>20.656219058349553</v>
      </c>
      <c r="S33" s="50">
        <v>19.251557111236938</v>
      </c>
      <c r="T33" s="50">
        <v>18.410802834542991</v>
      </c>
      <c r="U33" s="50">
        <v>20.983514210521683</v>
      </c>
      <c r="V33" s="50">
        <v>19.6603622316971</v>
      </c>
      <c r="W33" s="50">
        <v>18.77177473870314</v>
      </c>
      <c r="X33" s="50">
        <v>19.626769626769629</v>
      </c>
      <c r="Y33" s="50">
        <v>20.085596090099266</v>
      </c>
      <c r="Z33" s="50">
        <v>18.977671750609804</v>
      </c>
      <c r="AA33" s="50">
        <v>15.819687309859528</v>
      </c>
      <c r="AC33" s="45">
        <f t="shared" si="3"/>
        <v>-0.16640526204953465</v>
      </c>
      <c r="AD33" s="45">
        <f t="shared" si="4"/>
        <v>-0.15726203142407613</v>
      </c>
    </row>
    <row r="34" spans="2:30">
      <c r="B34" s="12" t="s">
        <v>290</v>
      </c>
      <c r="C34" s="12" t="s">
        <v>301</v>
      </c>
      <c r="D34" s="49">
        <v>3.6636977661500367</v>
      </c>
      <c r="E34" s="49">
        <v>3.8243104306966926</v>
      </c>
      <c r="F34" s="49">
        <v>3.9260209467777605</v>
      </c>
      <c r="G34" s="49">
        <v>3.9436980981793668</v>
      </c>
      <c r="H34" s="49">
        <v>3.9672653129226791</v>
      </c>
      <c r="I34" s="49">
        <v>3.9067594212875907</v>
      </c>
      <c r="J34" s="49">
        <v>3.9799646697230031</v>
      </c>
      <c r="K34" s="49">
        <v>3.9114865435669572</v>
      </c>
      <c r="L34" s="49">
        <v>3.8807058643865862</v>
      </c>
      <c r="M34" s="49">
        <v>3.83</v>
      </c>
      <c r="N34" s="49">
        <v>3.7297373684443023</v>
      </c>
      <c r="O34" s="49" t="s">
        <v>351</v>
      </c>
      <c r="P34" s="49">
        <v>3.79</v>
      </c>
      <c r="Q34" s="49">
        <v>3.8563120811957332</v>
      </c>
      <c r="R34" s="49">
        <v>3.9723743532136417</v>
      </c>
      <c r="S34" s="49">
        <v>4.0054962072646729</v>
      </c>
      <c r="T34" s="49">
        <v>3.9823190270036695</v>
      </c>
      <c r="U34" s="49">
        <v>4.2367339785676021</v>
      </c>
      <c r="V34" s="49">
        <v>4.2890781442208574</v>
      </c>
      <c r="W34" s="49">
        <v>4.2926957596099458</v>
      </c>
      <c r="X34" s="49">
        <v>4.3555524023382386</v>
      </c>
      <c r="Y34" s="49">
        <v>4.5316758035389135</v>
      </c>
      <c r="Z34" s="49">
        <v>4.2511199915427156</v>
      </c>
      <c r="AA34" s="49">
        <v>4.1991764223385761</v>
      </c>
      <c r="AC34" s="48">
        <f t="shared" si="3"/>
        <v>-1.2218796295441536E-2</v>
      </c>
      <c r="AD34" s="48">
        <f t="shared" si="4"/>
        <v>-2.1785689577932588E-2</v>
      </c>
    </row>
    <row r="35" spans="2:30">
      <c r="B35" s="7" t="s">
        <v>291</v>
      </c>
      <c r="C35" s="7" t="s">
        <v>302</v>
      </c>
      <c r="D35" s="50">
        <v>22.806688321279349</v>
      </c>
      <c r="E35" s="50">
        <v>22.564613211851213</v>
      </c>
      <c r="F35" s="50">
        <v>22.090551680596128</v>
      </c>
      <c r="G35" s="50">
        <v>21.9585091541785</v>
      </c>
      <c r="H35" s="50">
        <v>22.289858611220438</v>
      </c>
      <c r="I35" s="50">
        <v>20.398242383158721</v>
      </c>
      <c r="J35" s="50">
        <v>18.707526652226921</v>
      </c>
      <c r="K35" s="50">
        <v>18.540494245139712</v>
      </c>
      <c r="L35" s="50">
        <v>21.376677357521682</v>
      </c>
      <c r="M35" s="50">
        <v>21.97</v>
      </c>
      <c r="N35" s="50">
        <v>20.365848956412805</v>
      </c>
      <c r="O35" s="50" t="s">
        <v>352</v>
      </c>
      <c r="P35" s="50">
        <v>26.83</v>
      </c>
      <c r="Q35" s="50">
        <v>28.059910006382335</v>
      </c>
      <c r="R35" s="50">
        <v>28.501266550888289</v>
      </c>
      <c r="S35" s="50">
        <v>30.874905458326399</v>
      </c>
      <c r="T35" s="50">
        <v>29.535106254230232</v>
      </c>
      <c r="U35" s="50">
        <v>25.965457846445602</v>
      </c>
      <c r="V35" s="50">
        <v>26.808669974874178</v>
      </c>
      <c r="W35" s="50">
        <v>28.343063517010371</v>
      </c>
      <c r="X35" s="50">
        <v>27.143188871750862</v>
      </c>
      <c r="Y35" s="50">
        <v>27.601445947658846</v>
      </c>
      <c r="Z35" s="50">
        <v>27.590521063092886</v>
      </c>
      <c r="AA35" s="50">
        <v>25.418356599207932</v>
      </c>
      <c r="AC35" s="45">
        <f t="shared" si="3"/>
        <v>-7.8728649557496033E-2</v>
      </c>
      <c r="AD35" s="45">
        <f t="shared" si="4"/>
        <v>-0.10318951287842071</v>
      </c>
    </row>
    <row r="36" spans="2:30">
      <c r="B36" s="7" t="s">
        <v>289</v>
      </c>
      <c r="C36" s="7" t="s">
        <v>303</v>
      </c>
      <c r="D36" s="50">
        <v>17.70282508191686</v>
      </c>
      <c r="E36" s="50">
        <v>18.271485682157174</v>
      </c>
      <c r="F36" s="50">
        <v>17.42750581615115</v>
      </c>
      <c r="G36" s="50">
        <v>16.892166862857867</v>
      </c>
      <c r="H36" s="50">
        <v>17.770314551351248</v>
      </c>
      <c r="I36" s="50">
        <v>14.954903432195541</v>
      </c>
      <c r="J36" s="50">
        <v>15.029422718808195</v>
      </c>
      <c r="K36" s="50">
        <v>15.812203440094901</v>
      </c>
      <c r="L36" s="50">
        <v>19.181536216018976</v>
      </c>
      <c r="M36" s="50">
        <v>19.79</v>
      </c>
      <c r="N36" s="50">
        <v>19.770428457779293</v>
      </c>
      <c r="O36" s="50" t="s">
        <v>350</v>
      </c>
      <c r="P36" s="50">
        <v>21.25</v>
      </c>
      <c r="Q36" s="50">
        <v>24.192898040375258</v>
      </c>
      <c r="R36" s="50">
        <v>20.656219058349553</v>
      </c>
      <c r="S36" s="50">
        <v>19.251557111236938</v>
      </c>
      <c r="T36" s="50">
        <v>18.410802834542991</v>
      </c>
      <c r="U36" s="50">
        <v>20.983514210521683</v>
      </c>
      <c r="V36" s="50">
        <v>19.6603622316971</v>
      </c>
      <c r="W36" s="50">
        <v>18.77177473870314</v>
      </c>
      <c r="X36" s="50">
        <v>19.626769626769629</v>
      </c>
      <c r="Y36" s="50">
        <v>20.085596090099266</v>
      </c>
      <c r="Z36" s="50">
        <v>18.977671750609804</v>
      </c>
      <c r="AA36" s="50">
        <v>15.819687309859528</v>
      </c>
      <c r="AC36" s="45">
        <f t="shared" si="3"/>
        <v>-0.16640526204953465</v>
      </c>
      <c r="AD36" s="45">
        <f t="shared" si="4"/>
        <v>-0.15726203142407613</v>
      </c>
    </row>
    <row r="37" spans="2:30">
      <c r="B37" s="3"/>
      <c r="C37" s="3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</row>
    <row r="38" spans="2:30">
      <c r="B38" s="3"/>
      <c r="C38" s="3"/>
    </row>
    <row r="39" spans="2:30">
      <c r="B39" s="28" t="s">
        <v>217</v>
      </c>
      <c r="C39" s="28" t="s">
        <v>223</v>
      </c>
      <c r="D39" s="43" t="s">
        <v>353</v>
      </c>
      <c r="E39" s="43" t="s">
        <v>354</v>
      </c>
      <c r="F39" s="43" t="s">
        <v>355</v>
      </c>
      <c r="G39" s="43" t="s">
        <v>1</v>
      </c>
      <c r="H39" s="43" t="s">
        <v>2</v>
      </c>
      <c r="I39" s="43" t="s">
        <v>3</v>
      </c>
      <c r="J39" s="43" t="s">
        <v>4</v>
      </c>
      <c r="K39" s="43" t="s">
        <v>5</v>
      </c>
      <c r="L39" s="43" t="s">
        <v>6</v>
      </c>
      <c r="M39" s="43" t="s">
        <v>7</v>
      </c>
      <c r="N39" s="43" t="s">
        <v>199</v>
      </c>
      <c r="O39" s="43" t="s">
        <v>320</v>
      </c>
      <c r="P39" s="43" t="s">
        <v>321</v>
      </c>
      <c r="Q39" s="43" t="s">
        <v>323</v>
      </c>
      <c r="R39" s="43" t="s">
        <v>324</v>
      </c>
      <c r="S39" s="43" t="s">
        <v>329</v>
      </c>
      <c r="T39" s="43" t="s">
        <v>332</v>
      </c>
      <c r="U39" s="43" t="s">
        <v>333</v>
      </c>
      <c r="V39" s="43" t="s">
        <v>334</v>
      </c>
      <c r="W39" s="43" t="s">
        <v>335</v>
      </c>
      <c r="X39" s="43" t="s">
        <v>336</v>
      </c>
      <c r="Y39" s="43" t="s">
        <v>339</v>
      </c>
      <c r="Z39" s="43" t="s">
        <v>341</v>
      </c>
      <c r="AA39" s="43" t="s">
        <v>356</v>
      </c>
      <c r="AB39" s="41"/>
      <c r="AC39" s="43" t="s">
        <v>213</v>
      </c>
      <c r="AD39" s="43" t="s">
        <v>212</v>
      </c>
    </row>
    <row r="40" spans="2:30">
      <c r="B40" s="3" t="s">
        <v>207</v>
      </c>
      <c r="C40" s="3" t="s">
        <v>214</v>
      </c>
      <c r="D40" s="44">
        <v>24</v>
      </c>
      <c r="E40" s="44">
        <v>25</v>
      </c>
      <c r="F40" s="44">
        <v>25</v>
      </c>
      <c r="G40" s="44">
        <v>25</v>
      </c>
      <c r="H40" s="44">
        <v>25</v>
      </c>
      <c r="I40" s="44">
        <v>25</v>
      </c>
      <c r="J40" s="44">
        <v>26</v>
      </c>
      <c r="K40" s="44">
        <v>26</v>
      </c>
      <c r="L40" s="44">
        <v>26</v>
      </c>
      <c r="M40" s="44">
        <v>26</v>
      </c>
      <c r="N40" s="44">
        <v>27</v>
      </c>
      <c r="O40" s="44">
        <v>28</v>
      </c>
      <c r="P40" s="44">
        <v>28</v>
      </c>
      <c r="Q40" s="44">
        <v>29</v>
      </c>
      <c r="R40" s="44">
        <v>29</v>
      </c>
      <c r="S40" s="44">
        <v>29</v>
      </c>
      <c r="T40" s="44">
        <v>29</v>
      </c>
      <c r="U40" s="44">
        <v>29</v>
      </c>
      <c r="V40" s="44">
        <v>29</v>
      </c>
      <c r="W40" s="44">
        <v>29</v>
      </c>
      <c r="X40" s="44">
        <v>30</v>
      </c>
      <c r="Y40" s="44">
        <v>31</v>
      </c>
      <c r="Z40" s="44">
        <v>34</v>
      </c>
      <c r="AA40" s="44">
        <v>35</v>
      </c>
      <c r="AC40" s="45">
        <f t="shared" ref="AC40:AC44" si="5">+AA40/Z40-1</f>
        <v>2.9411764705882248E-2</v>
      </c>
      <c r="AD40" s="45">
        <f t="shared" ref="AD40:AD44" si="6">+AA40/W40-1</f>
        <v>0.2068965517241379</v>
      </c>
    </row>
    <row r="41" spans="2:30">
      <c r="B41" s="3" t="s">
        <v>208</v>
      </c>
      <c r="C41" s="3" t="s">
        <v>208</v>
      </c>
      <c r="D41" s="44">
        <v>634</v>
      </c>
      <c r="E41" s="44">
        <v>642</v>
      </c>
      <c r="F41" s="44">
        <v>657</v>
      </c>
      <c r="G41" s="44">
        <v>670</v>
      </c>
      <c r="H41" s="44">
        <v>678</v>
      </c>
      <c r="I41" s="44">
        <v>680</v>
      </c>
      <c r="J41" s="44">
        <v>685</v>
      </c>
      <c r="K41" s="44">
        <v>701</v>
      </c>
      <c r="L41" s="44">
        <v>704</v>
      </c>
      <c r="M41" s="44">
        <v>705</v>
      </c>
      <c r="N41" s="44">
        <v>727</v>
      </c>
      <c r="O41" s="44">
        <v>742</v>
      </c>
      <c r="P41" s="44">
        <v>755</v>
      </c>
      <c r="Q41" s="44">
        <v>765</v>
      </c>
      <c r="R41" s="44">
        <v>773</v>
      </c>
      <c r="S41" s="44">
        <v>790</v>
      </c>
      <c r="T41" s="44">
        <v>801</v>
      </c>
      <c r="U41" s="44">
        <v>822</v>
      </c>
      <c r="V41" s="44">
        <v>833</v>
      </c>
      <c r="W41" s="44">
        <v>852</v>
      </c>
      <c r="X41" s="44">
        <v>863</v>
      </c>
      <c r="Y41" s="44">
        <v>877</v>
      </c>
      <c r="Z41" s="44">
        <v>892</v>
      </c>
      <c r="AA41" s="44">
        <v>916</v>
      </c>
      <c r="AC41" s="45">
        <f t="shared" si="5"/>
        <v>2.6905829596412634E-2</v>
      </c>
      <c r="AD41" s="45">
        <f t="shared" si="6"/>
        <v>7.5117370892018753E-2</v>
      </c>
    </row>
    <row r="42" spans="2:30">
      <c r="B42" s="3" t="s">
        <v>209</v>
      </c>
      <c r="C42" s="3" t="s">
        <v>215</v>
      </c>
      <c r="D42" s="44">
        <v>277</v>
      </c>
      <c r="E42" s="44">
        <v>277</v>
      </c>
      <c r="F42" s="44">
        <v>278</v>
      </c>
      <c r="G42" s="44">
        <v>279</v>
      </c>
      <c r="H42" s="44">
        <v>280</v>
      </c>
      <c r="I42" s="44">
        <v>280</v>
      </c>
      <c r="J42" s="44">
        <v>280</v>
      </c>
      <c r="K42" s="44">
        <v>284</v>
      </c>
      <c r="L42" s="44">
        <v>284</v>
      </c>
      <c r="M42" s="44">
        <v>286</v>
      </c>
      <c r="N42" s="44">
        <v>287</v>
      </c>
      <c r="O42" s="44">
        <v>287</v>
      </c>
      <c r="P42" s="44">
        <v>287</v>
      </c>
      <c r="Q42" s="44">
        <v>289</v>
      </c>
      <c r="R42" s="44">
        <v>290</v>
      </c>
      <c r="S42" s="44">
        <v>291</v>
      </c>
      <c r="T42" s="44">
        <v>292</v>
      </c>
      <c r="U42" s="44">
        <v>292</v>
      </c>
      <c r="V42" s="44">
        <v>292</v>
      </c>
      <c r="W42" s="44">
        <v>294</v>
      </c>
      <c r="X42" s="44">
        <v>294</v>
      </c>
      <c r="Y42" s="44">
        <v>294</v>
      </c>
      <c r="Z42" s="44">
        <v>294</v>
      </c>
      <c r="AA42" s="44">
        <v>294</v>
      </c>
      <c r="AC42" s="45">
        <f t="shared" si="5"/>
        <v>0</v>
      </c>
      <c r="AD42" s="45">
        <f t="shared" si="6"/>
        <v>0</v>
      </c>
    </row>
    <row r="43" spans="2:30">
      <c r="B43" s="3" t="s">
        <v>210</v>
      </c>
      <c r="C43" s="3" t="s">
        <v>216</v>
      </c>
      <c r="D43" s="44">
        <v>801718.00000000035</v>
      </c>
      <c r="E43" s="44">
        <v>851776</v>
      </c>
      <c r="F43" s="44">
        <v>903507</v>
      </c>
      <c r="G43" s="44">
        <v>951708</v>
      </c>
      <c r="H43" s="44">
        <v>985521</v>
      </c>
      <c r="I43" s="44">
        <v>986993</v>
      </c>
      <c r="J43" s="44">
        <v>1005615</v>
      </c>
      <c r="K43" s="44">
        <v>1045056</v>
      </c>
      <c r="L43" s="44">
        <v>1098021</v>
      </c>
      <c r="M43" s="44">
        <v>1160591</v>
      </c>
      <c r="N43" s="44">
        <v>1224907</v>
      </c>
      <c r="O43" s="44">
        <v>1299065</v>
      </c>
      <c r="P43" s="44">
        <v>1369630</v>
      </c>
      <c r="Q43" s="44">
        <v>1437816</v>
      </c>
      <c r="R43" s="44">
        <v>1496825</v>
      </c>
      <c r="S43" s="44">
        <v>1559269</v>
      </c>
      <c r="T43" s="44">
        <v>1624194</v>
      </c>
      <c r="U43" s="44">
        <v>1681145</v>
      </c>
      <c r="V43" s="44">
        <v>1727880</v>
      </c>
      <c r="W43" s="44">
        <v>1781421</v>
      </c>
      <c r="X43" s="44">
        <v>1831615</v>
      </c>
      <c r="Y43" s="44">
        <v>1880574</v>
      </c>
      <c r="Z43" s="44">
        <v>1927020</v>
      </c>
      <c r="AA43" s="44">
        <v>1965002</v>
      </c>
      <c r="AC43" s="45">
        <f t="shared" si="5"/>
        <v>1.9710226152297228E-2</v>
      </c>
      <c r="AD43" s="45">
        <f t="shared" si="6"/>
        <v>0.10305312444391301</v>
      </c>
    </row>
    <row r="44" spans="2:30">
      <c r="B44" s="12" t="s">
        <v>211</v>
      </c>
      <c r="C44" s="12" t="s">
        <v>211</v>
      </c>
      <c r="D44" s="47">
        <v>802653.00000000035</v>
      </c>
      <c r="E44" s="47">
        <v>852720</v>
      </c>
      <c r="F44" s="47">
        <v>904467</v>
      </c>
      <c r="G44" s="47">
        <v>952682</v>
      </c>
      <c r="H44" s="47">
        <v>986504</v>
      </c>
      <c r="I44" s="47">
        <v>987978</v>
      </c>
      <c r="J44" s="47">
        <v>1006606</v>
      </c>
      <c r="K44" s="47">
        <v>1046067</v>
      </c>
      <c r="L44" s="47">
        <v>1099035</v>
      </c>
      <c r="M44" s="47">
        <v>1161608</v>
      </c>
      <c r="N44" s="47">
        <v>1225948</v>
      </c>
      <c r="O44" s="47">
        <v>1300122</v>
      </c>
      <c r="P44" s="47">
        <v>1370700</v>
      </c>
      <c r="Q44" s="47">
        <v>1438899</v>
      </c>
      <c r="R44" s="47">
        <v>1497917</v>
      </c>
      <c r="S44" s="47">
        <v>1560379</v>
      </c>
      <c r="T44" s="47">
        <v>1625316</v>
      </c>
      <c r="U44" s="47">
        <v>1682288</v>
      </c>
      <c r="V44" s="47">
        <v>1729034</v>
      </c>
      <c r="W44" s="47">
        <v>1782596</v>
      </c>
      <c r="X44" s="47">
        <v>1832802</v>
      </c>
      <c r="Y44" s="47">
        <v>1881776</v>
      </c>
      <c r="Z44" s="47">
        <v>1928240</v>
      </c>
      <c r="AA44" s="47">
        <v>1966247</v>
      </c>
      <c r="AC44" s="48">
        <f t="shared" si="5"/>
        <v>1.9710720657179603E-2</v>
      </c>
      <c r="AD44" s="48">
        <f t="shared" si="6"/>
        <v>0.1030244654425343</v>
      </c>
    </row>
    <row r="45" spans="2:30" ht="8.1" customHeight="1">
      <c r="B45" s="3"/>
      <c r="C45" s="3"/>
    </row>
    <row r="46" spans="2:30">
      <c r="B46" s="12" t="s">
        <v>218</v>
      </c>
      <c r="C46" s="12" t="s">
        <v>222</v>
      </c>
      <c r="D46" s="52">
        <v>41437.000000000349</v>
      </c>
      <c r="E46" s="52">
        <v>50066.999999999651</v>
      </c>
      <c r="F46" s="52">
        <v>51747</v>
      </c>
      <c r="G46" s="52"/>
      <c r="H46" s="52">
        <v>33822</v>
      </c>
      <c r="I46" s="52">
        <v>1474</v>
      </c>
      <c r="J46" s="52">
        <v>18628</v>
      </c>
      <c r="K46" s="52">
        <v>39461</v>
      </c>
      <c r="L46" s="52">
        <v>52968</v>
      </c>
      <c r="M46" s="52">
        <v>62573</v>
      </c>
      <c r="N46" s="52">
        <v>64340</v>
      </c>
      <c r="O46" s="52">
        <v>74174</v>
      </c>
      <c r="P46" s="52">
        <v>70578</v>
      </c>
      <c r="Q46" s="52">
        <v>68199</v>
      </c>
      <c r="R46" s="52">
        <v>59018</v>
      </c>
      <c r="S46" s="52">
        <v>62462</v>
      </c>
      <c r="T46" s="52">
        <v>64937</v>
      </c>
      <c r="U46" s="52">
        <v>56972</v>
      </c>
      <c r="V46" s="52">
        <v>46746</v>
      </c>
      <c r="W46" s="52">
        <v>53562</v>
      </c>
      <c r="X46" s="52">
        <v>50206</v>
      </c>
      <c r="Y46" s="52">
        <v>48974</v>
      </c>
      <c r="Z46" s="52">
        <v>46464</v>
      </c>
      <c r="AA46" s="52">
        <v>38016</v>
      </c>
      <c r="AC46" s="45">
        <f>+AA46/Z46-1</f>
        <v>-0.18181818181818177</v>
      </c>
      <c r="AD46" s="45">
        <f>+AA46/W46-1</f>
        <v>-0.29024308278256972</v>
      </c>
    </row>
    <row r="47" spans="2:30">
      <c r="B47" s="3"/>
      <c r="C47" s="3"/>
      <c r="R47" s="53"/>
      <c r="AA47" s="54"/>
    </row>
    <row r="48" spans="2:30">
      <c r="B48" s="3"/>
      <c r="C48" s="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2:30">
      <c r="B49" s="28" t="s">
        <v>228</v>
      </c>
      <c r="C49" s="28" t="s">
        <v>227</v>
      </c>
      <c r="D49" s="43" t="s">
        <v>353</v>
      </c>
      <c r="E49" s="43" t="s">
        <v>354</v>
      </c>
      <c r="F49" s="43" t="s">
        <v>355</v>
      </c>
      <c r="G49" s="43" t="s">
        <v>1</v>
      </c>
      <c r="H49" s="43" t="s">
        <v>2</v>
      </c>
      <c r="I49" s="43" t="s">
        <v>3</v>
      </c>
      <c r="J49" s="43" t="s">
        <v>4</v>
      </c>
      <c r="K49" s="43" t="s">
        <v>5</v>
      </c>
      <c r="L49" s="43" t="s">
        <v>6</v>
      </c>
      <c r="M49" s="43" t="s">
        <v>7</v>
      </c>
      <c r="N49" s="43" t="s">
        <v>199</v>
      </c>
      <c r="O49" s="43" t="s">
        <v>320</v>
      </c>
      <c r="P49" s="43" t="s">
        <v>321</v>
      </c>
      <c r="Q49" s="43" t="s">
        <v>323</v>
      </c>
      <c r="R49" s="43" t="s">
        <v>324</v>
      </c>
      <c r="S49" s="43" t="s">
        <v>329</v>
      </c>
      <c r="T49" s="43" t="s">
        <v>332</v>
      </c>
      <c r="U49" s="43" t="s">
        <v>333</v>
      </c>
      <c r="V49" s="43" t="s">
        <v>334</v>
      </c>
      <c r="W49" s="43" t="s">
        <v>335</v>
      </c>
      <c r="X49" s="43" t="s">
        <v>336</v>
      </c>
      <c r="Y49" s="43" t="s">
        <v>339</v>
      </c>
      <c r="Z49" s="43" t="s">
        <v>341</v>
      </c>
      <c r="AA49" s="43" t="s">
        <v>356</v>
      </c>
      <c r="AB49" s="41"/>
      <c r="AC49" s="43" t="s">
        <v>213</v>
      </c>
      <c r="AD49" s="43" t="s">
        <v>212</v>
      </c>
    </row>
    <row r="50" spans="2:30">
      <c r="B50" s="3" t="s">
        <v>219</v>
      </c>
      <c r="C50" s="3" t="s">
        <v>224</v>
      </c>
      <c r="D50" s="44">
        <v>9445.3675909999984</v>
      </c>
      <c r="E50" s="44">
        <v>9814.2675909999998</v>
      </c>
      <c r="F50" s="44">
        <v>10190.566941000001</v>
      </c>
      <c r="G50" s="44">
        <v>10555.733971</v>
      </c>
      <c r="H50" s="44">
        <v>10911.937500999999</v>
      </c>
      <c r="I50" s="44">
        <v>10923.889900999999</v>
      </c>
      <c r="J50" s="44">
        <v>11227.739900999999</v>
      </c>
      <c r="K50" s="44">
        <v>11527.519901</v>
      </c>
      <c r="L50" s="44">
        <v>11896.209901</v>
      </c>
      <c r="M50" s="44">
        <v>12381.986271000002</v>
      </c>
      <c r="N50" s="44">
        <v>13067.536271000001</v>
      </c>
      <c r="O50" s="44">
        <v>13777.376270999999</v>
      </c>
      <c r="P50" s="44">
        <v>14249.284270999999</v>
      </c>
      <c r="Q50" s="44">
        <v>14626.911531</v>
      </c>
      <c r="R50" s="44">
        <v>14966.760531</v>
      </c>
      <c r="S50" s="44">
        <v>15320.070530999999</v>
      </c>
      <c r="T50" s="44">
        <v>15597.280531</v>
      </c>
      <c r="U50" s="44">
        <v>15930.148401</v>
      </c>
      <c r="V50" s="44">
        <v>16195.750701000003</v>
      </c>
      <c r="W50" s="44">
        <v>16503.943221000001</v>
      </c>
      <c r="X50" s="44">
        <v>16761.904981</v>
      </c>
      <c r="Y50" s="44">
        <v>17005.396421000001</v>
      </c>
      <c r="Z50" s="44">
        <v>17270.213281</v>
      </c>
      <c r="AA50" s="44">
        <v>17478.997421</v>
      </c>
      <c r="AC50" s="45">
        <f t="shared" ref="AC50:AC52" si="7">+AA50/Z50-1</f>
        <v>1.2089262396643097E-2</v>
      </c>
      <c r="AD50" s="45">
        <f t="shared" ref="AD50:AD52" si="8">+AA50/W50-1</f>
        <v>5.9080074800506921E-2</v>
      </c>
    </row>
    <row r="51" spans="2:30">
      <c r="B51" s="3" t="s">
        <v>220</v>
      </c>
      <c r="C51" s="3" t="s">
        <v>225</v>
      </c>
      <c r="D51" s="44">
        <v>589.60980139999992</v>
      </c>
      <c r="E51" s="44">
        <v>592.8661613999999</v>
      </c>
      <c r="F51" s="44">
        <v>601.48265140000001</v>
      </c>
      <c r="G51" s="44">
        <v>609.86091339999996</v>
      </c>
      <c r="H51" s="44">
        <v>612.62445339999999</v>
      </c>
      <c r="I51" s="44">
        <v>612.62445339999999</v>
      </c>
      <c r="J51" s="44">
        <v>614.00445339999999</v>
      </c>
      <c r="K51" s="44">
        <v>616.73445340000001</v>
      </c>
      <c r="L51" s="44">
        <v>617.02445339999997</v>
      </c>
      <c r="M51" s="44">
        <v>619.40379340000004</v>
      </c>
      <c r="N51" s="44">
        <v>624.34372340000004</v>
      </c>
      <c r="O51" s="44">
        <v>629.47872340000004</v>
      </c>
      <c r="P51" s="44">
        <v>631.45872339999994</v>
      </c>
      <c r="Q51" s="44">
        <v>635.63372340000001</v>
      </c>
      <c r="R51" s="44">
        <v>639.33272340000008</v>
      </c>
      <c r="S51" s="44">
        <v>641.21372339999994</v>
      </c>
      <c r="T51" s="44">
        <v>642.76172339999994</v>
      </c>
      <c r="U51" s="44">
        <v>649.08966339999984</v>
      </c>
      <c r="V51" s="44">
        <v>655.17666339999994</v>
      </c>
      <c r="W51" s="44">
        <v>664.57165239999995</v>
      </c>
      <c r="X51" s="44">
        <v>666.13392239999996</v>
      </c>
      <c r="Y51" s="44">
        <v>668.54550239999992</v>
      </c>
      <c r="Z51" s="44">
        <v>673.22485439999991</v>
      </c>
      <c r="AA51" s="44">
        <v>676.86423439999999</v>
      </c>
      <c r="AC51" s="45">
        <f t="shared" si="7"/>
        <v>5.4058907305845061E-3</v>
      </c>
      <c r="AD51" s="45">
        <f t="shared" si="8"/>
        <v>1.8497000219024118E-2</v>
      </c>
    </row>
    <row r="52" spans="2:30">
      <c r="B52" s="12" t="s">
        <v>211</v>
      </c>
      <c r="C52" s="12" t="s">
        <v>211</v>
      </c>
      <c r="D52" s="47">
        <v>10034.977392399998</v>
      </c>
      <c r="E52" s="47">
        <v>10407.133752399999</v>
      </c>
      <c r="F52" s="47">
        <v>10792.049592400001</v>
      </c>
      <c r="G52" s="47">
        <v>11165.5948844</v>
      </c>
      <c r="H52" s="47">
        <v>11524.561954399998</v>
      </c>
      <c r="I52" s="47">
        <v>11536.514354399998</v>
      </c>
      <c r="J52" s="47">
        <v>11841.7443544</v>
      </c>
      <c r="K52" s="47">
        <v>12144.2543544</v>
      </c>
      <c r="L52" s="47">
        <v>12513.2343544</v>
      </c>
      <c r="M52" s="47">
        <v>13001.390064400002</v>
      </c>
      <c r="N52" s="47">
        <v>13691.8799944</v>
      </c>
      <c r="O52" s="47">
        <v>14406.854994399999</v>
      </c>
      <c r="P52" s="47">
        <v>14880.742994399998</v>
      </c>
      <c r="Q52" s="47">
        <v>15262.5452544</v>
      </c>
      <c r="R52" s="47">
        <v>15606.093254400001</v>
      </c>
      <c r="S52" s="47">
        <v>15961.2842544</v>
      </c>
      <c r="T52" s="47">
        <v>16240.042254399999</v>
      </c>
      <c r="U52" s="47">
        <v>16579.2380644</v>
      </c>
      <c r="V52" s="47">
        <v>16850.927364400002</v>
      </c>
      <c r="W52" s="47">
        <v>17168.514873400003</v>
      </c>
      <c r="X52" s="47">
        <v>17428.0389034</v>
      </c>
      <c r="Y52" s="47">
        <v>17673.941923400002</v>
      </c>
      <c r="Z52" s="47">
        <v>17943.4381354</v>
      </c>
      <c r="AA52" s="47">
        <v>18155.8616554</v>
      </c>
      <c r="AC52" s="48">
        <f t="shared" si="7"/>
        <v>1.1838507113133279E-2</v>
      </c>
      <c r="AD52" s="48">
        <f t="shared" si="8"/>
        <v>5.7509154943258478E-2</v>
      </c>
    </row>
    <row r="53" spans="2:30" ht="8.1" customHeight="1">
      <c r="B53" s="3"/>
      <c r="C53" s="3"/>
    </row>
    <row r="54" spans="2:30">
      <c r="B54" s="12" t="s">
        <v>221</v>
      </c>
      <c r="C54" s="12" t="s">
        <v>226</v>
      </c>
      <c r="D54" s="52">
        <v>343.48120999999992</v>
      </c>
      <c r="E54" s="52">
        <v>372.15636000000086</v>
      </c>
      <c r="F54" s="52">
        <v>384.91584000000148</v>
      </c>
      <c r="G54" s="52" t="e">
        <v>#REF!</v>
      </c>
      <c r="H54" s="52">
        <v>358.96706999999878</v>
      </c>
      <c r="I54" s="52">
        <v>11.952400000000125</v>
      </c>
      <c r="J54" s="52">
        <v>305.23000000000138</v>
      </c>
      <c r="K54" s="52">
        <v>302.51000000000022</v>
      </c>
      <c r="L54" s="52">
        <v>368.97999999999956</v>
      </c>
      <c r="M54" s="52">
        <v>488.15571000000273</v>
      </c>
      <c r="N54" s="52">
        <v>690.48992999999791</v>
      </c>
      <c r="O54" s="52">
        <v>714.97499999999854</v>
      </c>
      <c r="P54" s="52">
        <v>473.88799999999901</v>
      </c>
      <c r="Q54" s="52">
        <v>381.80226000000221</v>
      </c>
      <c r="R54" s="52">
        <v>343.54800000000068</v>
      </c>
      <c r="S54" s="52">
        <v>355.19099999999889</v>
      </c>
      <c r="T54" s="52">
        <v>278.75799999999981</v>
      </c>
      <c r="U54" s="52">
        <v>339.19581000000107</v>
      </c>
      <c r="V54" s="52">
        <v>271.68930000000182</v>
      </c>
      <c r="W54" s="52">
        <v>317.58750900000086</v>
      </c>
      <c r="X54" s="52">
        <v>259.52402999999686</v>
      </c>
      <c r="Y54" s="52">
        <v>245.90302000000156</v>
      </c>
      <c r="Z54" s="52">
        <v>269.4962119999982</v>
      </c>
      <c r="AA54" s="52">
        <v>212.12010000000373</v>
      </c>
      <c r="AC54" s="45">
        <f>+AA54/Z54-1</f>
        <v>-0.21290136723700903</v>
      </c>
      <c r="AD54" s="45">
        <f>+AA54/W54-1</f>
        <v>-0.33208928566518925</v>
      </c>
    </row>
    <row r="55" spans="2:30">
      <c r="B55" s="3"/>
      <c r="C55" s="3"/>
    </row>
    <row r="56" spans="2:30">
      <c r="B56" s="3"/>
      <c r="C56" s="3"/>
      <c r="W56" s="53"/>
      <c r="X56" s="53"/>
      <c r="Y56" s="53"/>
      <c r="Z56" s="53"/>
      <c r="AA56" s="53">
        <v>0</v>
      </c>
    </row>
    <row r="57" spans="2:30">
      <c r="B57" s="28" t="s">
        <v>229</v>
      </c>
      <c r="C57" s="28" t="s">
        <v>238</v>
      </c>
      <c r="D57" s="43" t="s">
        <v>353</v>
      </c>
      <c r="E57" s="43" t="s">
        <v>354</v>
      </c>
      <c r="F57" s="43" t="s">
        <v>355</v>
      </c>
      <c r="G57" s="43" t="s">
        <v>1</v>
      </c>
      <c r="H57" s="43" t="s">
        <v>2</v>
      </c>
      <c r="I57" s="43" t="s">
        <v>3</v>
      </c>
      <c r="J57" s="43" t="s">
        <v>4</v>
      </c>
      <c r="K57" s="43" t="s">
        <v>5</v>
      </c>
      <c r="L57" s="43" t="s">
        <v>6</v>
      </c>
      <c r="M57" s="43" t="s">
        <v>7</v>
      </c>
      <c r="N57" s="43" t="s">
        <v>199</v>
      </c>
      <c r="O57" s="43" t="s">
        <v>320</v>
      </c>
      <c r="P57" s="43" t="s">
        <v>321</v>
      </c>
      <c r="Q57" s="43" t="s">
        <v>323</v>
      </c>
      <c r="R57" s="43" t="s">
        <v>324</v>
      </c>
      <c r="S57" s="43" t="s">
        <v>329</v>
      </c>
      <c r="T57" s="43" t="s">
        <v>332</v>
      </c>
      <c r="U57" s="43" t="s">
        <v>333</v>
      </c>
      <c r="V57" s="43" t="s">
        <v>334</v>
      </c>
      <c r="W57" s="43" t="s">
        <v>335</v>
      </c>
      <c r="X57" s="43" t="s">
        <v>336</v>
      </c>
      <c r="Y57" s="43" t="s">
        <v>339</v>
      </c>
      <c r="Z57" s="43" t="s">
        <v>341</v>
      </c>
      <c r="AA57" s="43" t="s">
        <v>356</v>
      </c>
      <c r="AB57" s="41"/>
      <c r="AC57" s="43" t="s">
        <v>213</v>
      </c>
      <c r="AD57" s="43" t="s">
        <v>212</v>
      </c>
    </row>
    <row r="58" spans="2:30">
      <c r="B58" s="12" t="s">
        <v>230</v>
      </c>
      <c r="C58" s="12" t="s">
        <v>235</v>
      </c>
      <c r="D58" s="47">
        <v>156.47643419000002</v>
      </c>
      <c r="E58" s="47">
        <v>180.60518236999999</v>
      </c>
      <c r="F58" s="47">
        <v>192.28496394000001</v>
      </c>
      <c r="G58" s="47">
        <v>188.52232807000001</v>
      </c>
      <c r="H58" s="47">
        <v>162.70613678999999</v>
      </c>
      <c r="I58" s="47">
        <v>103.67248546</v>
      </c>
      <c r="J58" s="47">
        <v>146.47099696000001</v>
      </c>
      <c r="K58" s="47">
        <v>158.22430895999997</v>
      </c>
      <c r="L58" s="47">
        <v>160.46960976000003</v>
      </c>
      <c r="M58" s="47">
        <v>175.86496707000001</v>
      </c>
      <c r="N58" s="47">
        <v>193.70262951000001</v>
      </c>
      <c r="O58" s="47">
        <v>217.16560628095732</v>
      </c>
      <c r="P58" s="47">
        <v>196.75099999999998</v>
      </c>
      <c r="Q58" s="47">
        <v>214.327</v>
      </c>
      <c r="R58" s="47">
        <v>187.84200000000004</v>
      </c>
      <c r="S58" s="47">
        <v>216.53899999999999</v>
      </c>
      <c r="T58" s="47">
        <v>216.44799999999998</v>
      </c>
      <c r="U58" s="47">
        <v>207.52699999999999</v>
      </c>
      <c r="V58" s="47">
        <v>212.14699999999999</v>
      </c>
      <c r="W58" s="47">
        <v>237.46100000000001</v>
      </c>
      <c r="X58" s="47">
        <v>212.45400000000001</v>
      </c>
      <c r="Y58" s="47">
        <v>227.309</v>
      </c>
      <c r="Z58" s="47">
        <v>234.27999999999997</v>
      </c>
      <c r="AA58" s="47">
        <v>223.15600000000001</v>
      </c>
      <c r="AC58" s="48">
        <f t="shared" ref="AC58:AC67" si="9">+AA58/Z58-1</f>
        <v>-4.7481645893802105E-2</v>
      </c>
      <c r="AD58" s="48">
        <f t="shared" ref="AD58:AD67" si="10">+AA58/W58-1</f>
        <v>-6.024147123106538E-2</v>
      </c>
    </row>
    <row r="59" spans="2:30">
      <c r="B59" s="7" t="s">
        <v>277</v>
      </c>
      <c r="C59" s="7" t="s">
        <v>278</v>
      </c>
      <c r="D59" s="44">
        <v>68.047315519999998</v>
      </c>
      <c r="E59" s="44">
        <v>75.274829460000007</v>
      </c>
      <c r="F59" s="44">
        <v>73.486828720000005</v>
      </c>
      <c r="G59" s="44">
        <v>74.851884409999997</v>
      </c>
      <c r="H59" s="44">
        <v>67.531347509999989</v>
      </c>
      <c r="I59" s="44">
        <v>54.146369060000005</v>
      </c>
      <c r="J59" s="44">
        <v>68.169465790000004</v>
      </c>
      <c r="K59" s="44">
        <v>71.246606209999996</v>
      </c>
      <c r="L59" s="44">
        <v>60.897590670000007</v>
      </c>
      <c r="M59" s="44">
        <v>65.991757610000008</v>
      </c>
      <c r="N59" s="44">
        <v>68.032338640000006</v>
      </c>
      <c r="O59" s="44">
        <v>71.252993900000007</v>
      </c>
      <c r="P59" s="44">
        <v>73.358651840000007</v>
      </c>
      <c r="Q59" s="44">
        <v>80.824394470000001</v>
      </c>
      <c r="R59" s="44">
        <v>85.431913309999359</v>
      </c>
      <c r="S59" s="44">
        <v>84.695209779999971</v>
      </c>
      <c r="T59" s="44">
        <v>86.327808529999984</v>
      </c>
      <c r="U59" s="44">
        <v>91.69913069000016</v>
      </c>
      <c r="V59" s="44">
        <v>92.398425859999961</v>
      </c>
      <c r="W59" s="44">
        <v>100.91852349999984</v>
      </c>
      <c r="X59" s="44">
        <v>94.942739699999976</v>
      </c>
      <c r="Y59" s="44">
        <v>103.60209578999996</v>
      </c>
      <c r="Z59" s="44">
        <v>102.70506684000006</v>
      </c>
      <c r="AA59" s="44">
        <v>97.790895550000002</v>
      </c>
      <c r="AC59" s="45">
        <f t="shared" si="9"/>
        <v>-4.7847408518370771E-2</v>
      </c>
      <c r="AD59" s="45">
        <f t="shared" si="10"/>
        <v>-3.0991614240173049E-2</v>
      </c>
    </row>
    <row r="60" spans="2:30">
      <c r="B60" s="7" t="s">
        <v>231</v>
      </c>
      <c r="C60" s="7" t="s">
        <v>255</v>
      </c>
      <c r="D60" s="44">
        <v>21.077900760000002</v>
      </c>
      <c r="E60" s="44">
        <v>29.244149339999996</v>
      </c>
      <c r="F60" s="44">
        <v>38.835361570000003</v>
      </c>
      <c r="G60" s="44">
        <v>28.999483350000002</v>
      </c>
      <c r="H60" s="44">
        <v>25.432354140000005</v>
      </c>
      <c r="I60" s="44">
        <v>3.18217171</v>
      </c>
      <c r="J60" s="44">
        <v>18.525530189999998</v>
      </c>
      <c r="K60" s="44">
        <v>12.82087894</v>
      </c>
      <c r="L60" s="44">
        <v>26.83630921</v>
      </c>
      <c r="M60" s="44">
        <v>30.552218659999998</v>
      </c>
      <c r="N60" s="44">
        <v>43.985768549999996</v>
      </c>
      <c r="O60" s="44">
        <v>47.191002640000001</v>
      </c>
      <c r="P60" s="44">
        <v>33.287301390000003</v>
      </c>
      <c r="Q60" s="44">
        <v>40.638742909999998</v>
      </c>
      <c r="R60" s="44">
        <v>12.85989292000103</v>
      </c>
      <c r="S60" s="44">
        <v>36.907485970000238</v>
      </c>
      <c r="T60" s="44">
        <v>38.296204539999998</v>
      </c>
      <c r="U60" s="44">
        <v>26.067004390000001</v>
      </c>
      <c r="V60" s="44">
        <v>19.885762230000001</v>
      </c>
      <c r="W60" s="44">
        <v>27.123064549999995</v>
      </c>
      <c r="X60" s="44">
        <v>22.2685681</v>
      </c>
      <c r="Y60" s="44">
        <v>28.398218199999995</v>
      </c>
      <c r="Z60" s="44">
        <v>30.485882420000003</v>
      </c>
      <c r="AA60" s="44">
        <v>26.643288480000002</v>
      </c>
      <c r="AC60" s="45">
        <f t="shared" si="9"/>
        <v>-0.12604502920601368</v>
      </c>
      <c r="AD60" s="45">
        <f t="shared" si="10"/>
        <v>-1.7688859203780272E-2</v>
      </c>
    </row>
    <row r="61" spans="2:30">
      <c r="B61" s="12" t="s">
        <v>232</v>
      </c>
      <c r="C61" s="12" t="s">
        <v>234</v>
      </c>
      <c r="D61" s="47">
        <v>67.351217910000003</v>
      </c>
      <c r="E61" s="47">
        <v>76.086203569999995</v>
      </c>
      <c r="F61" s="47">
        <v>79.962773650000003</v>
      </c>
      <c r="G61" s="47">
        <v>84.670960309999998</v>
      </c>
      <c r="H61" s="47">
        <v>69.742435139999998</v>
      </c>
      <c r="I61" s="47">
        <v>46.343944690000001</v>
      </c>
      <c r="J61" s="47">
        <v>59.776000979999999</v>
      </c>
      <c r="K61" s="47">
        <v>74.156823809999992</v>
      </c>
      <c r="L61" s="47">
        <v>72.735709880000002</v>
      </c>
      <c r="M61" s="47">
        <v>79.320990800000004</v>
      </c>
      <c r="N61" s="47">
        <v>81.684522319999999</v>
      </c>
      <c r="O61" s="47">
        <v>98.721609740957319</v>
      </c>
      <c r="P61" s="47">
        <v>90.105046769999987</v>
      </c>
      <c r="Q61" s="47">
        <v>92.863862619999992</v>
      </c>
      <c r="R61" s="47">
        <v>89.550193769999638</v>
      </c>
      <c r="S61" s="47">
        <v>94.936304249999779</v>
      </c>
      <c r="T61" s="47">
        <v>91.823986930000004</v>
      </c>
      <c r="U61" s="47">
        <v>89.760864919999804</v>
      </c>
      <c r="V61" s="47">
        <v>99.862811910000033</v>
      </c>
      <c r="W61" s="47">
        <v>109.41941195000018</v>
      </c>
      <c r="X61" s="47">
        <v>95.242692200000036</v>
      </c>
      <c r="Y61" s="47">
        <v>95.308686010000031</v>
      </c>
      <c r="Z61" s="47">
        <v>101.08905073999993</v>
      </c>
      <c r="AA61" s="47">
        <v>98.721815969999994</v>
      </c>
      <c r="AB61" s="47"/>
      <c r="AC61" s="48">
        <f t="shared" si="9"/>
        <v>-2.3417321190288387E-2</v>
      </c>
      <c r="AD61" s="48">
        <f t="shared" si="10"/>
        <v>-9.7766893363387064E-2</v>
      </c>
    </row>
    <row r="62" spans="2:30">
      <c r="B62" s="7" t="s">
        <v>207</v>
      </c>
      <c r="C62" s="7" t="s">
        <v>214</v>
      </c>
      <c r="D62" s="44">
        <v>21.30147741</v>
      </c>
      <c r="E62" s="44">
        <v>21.230309179999999</v>
      </c>
      <c r="F62" s="44">
        <v>23.38586454</v>
      </c>
      <c r="G62" s="44">
        <v>23.473188849999996</v>
      </c>
      <c r="H62" s="44">
        <v>21.39743571</v>
      </c>
      <c r="I62" s="44">
        <v>21.244724659999999</v>
      </c>
      <c r="J62" s="44">
        <v>21.563496269999998</v>
      </c>
      <c r="K62" s="44">
        <v>23.03280372</v>
      </c>
      <c r="L62" s="44">
        <v>21.953167309999998</v>
      </c>
      <c r="M62" s="44">
        <v>22.819931059999998</v>
      </c>
      <c r="N62" s="59">
        <v>23.428379700000001</v>
      </c>
      <c r="O62" s="59">
        <v>23.902784370957345</v>
      </c>
      <c r="P62" s="44">
        <v>22.32483736</v>
      </c>
      <c r="Q62" s="44">
        <v>24.195278829999999</v>
      </c>
      <c r="R62" s="44">
        <v>27.213415970000014</v>
      </c>
      <c r="S62" s="44">
        <v>27.927803593799673</v>
      </c>
      <c r="T62" s="44">
        <v>25.808904605218721</v>
      </c>
      <c r="U62" s="44">
        <v>29.87660324278546</v>
      </c>
      <c r="V62" s="44">
        <v>30.559559342820688</v>
      </c>
      <c r="W62" s="44">
        <v>28.03102255838111</v>
      </c>
      <c r="X62" s="44">
        <v>27.42736974</v>
      </c>
      <c r="Y62" s="44">
        <v>26.445057869999996</v>
      </c>
      <c r="Z62" s="44">
        <v>29.305688020000002</v>
      </c>
      <c r="AA62" s="44">
        <v>28.117749930000006</v>
      </c>
      <c r="AC62" s="45">
        <f t="shared" si="9"/>
        <v>-4.0536092829121517E-2</v>
      </c>
      <c r="AD62" s="45">
        <f t="shared" si="10"/>
        <v>3.0939781607419725E-3</v>
      </c>
    </row>
    <row r="63" spans="2:30">
      <c r="B63" s="7" t="s">
        <v>208</v>
      </c>
      <c r="C63" s="7" t="s">
        <v>208</v>
      </c>
      <c r="D63" s="44">
        <v>10.288120050000002</v>
      </c>
      <c r="E63" s="44">
        <v>9.9878746700000001</v>
      </c>
      <c r="F63" s="44">
        <v>11.031619800000001</v>
      </c>
      <c r="G63" s="44">
        <v>11.82167995</v>
      </c>
      <c r="H63" s="44">
        <v>10.53884538</v>
      </c>
      <c r="I63" s="44">
        <v>8.1997931699999995</v>
      </c>
      <c r="J63" s="44">
        <v>9.3778884199999997</v>
      </c>
      <c r="K63" s="44">
        <v>11.044116839999999</v>
      </c>
      <c r="L63" s="44">
        <v>12.351003240000001</v>
      </c>
      <c r="M63" s="44">
        <v>12.466030239999998</v>
      </c>
      <c r="N63" s="59">
        <v>12.76641907</v>
      </c>
      <c r="O63" s="59">
        <v>14.30467825</v>
      </c>
      <c r="P63" s="44">
        <v>15.27399986</v>
      </c>
      <c r="Q63" s="44">
        <v>13.94555356</v>
      </c>
      <c r="R63" s="44">
        <v>14.25298495</v>
      </c>
      <c r="S63" s="44">
        <v>14.0964735463184</v>
      </c>
      <c r="T63" s="44">
        <v>13.930575417346011</v>
      </c>
      <c r="U63" s="44">
        <v>13.104284007831316</v>
      </c>
      <c r="V63" s="44">
        <v>12.891639447767783</v>
      </c>
      <c r="W63" s="44">
        <v>14.310986768253319</v>
      </c>
      <c r="X63" s="44">
        <v>13.611020430152792</v>
      </c>
      <c r="Y63" s="44">
        <v>14.88580636</v>
      </c>
      <c r="Z63" s="44">
        <v>14.454001300000002</v>
      </c>
      <c r="AA63" s="44">
        <v>14.206856270000001</v>
      </c>
      <c r="AC63" s="45">
        <f t="shared" si="9"/>
        <v>-1.7098727533669145E-2</v>
      </c>
      <c r="AD63" s="45">
        <f t="shared" si="10"/>
        <v>-7.2762626323095159E-3</v>
      </c>
    </row>
    <row r="64" spans="2:30">
      <c r="B64" s="7" t="s">
        <v>209</v>
      </c>
      <c r="C64" s="7" t="s">
        <v>215</v>
      </c>
      <c r="D64" s="44">
        <v>6.9376201300000009</v>
      </c>
      <c r="E64" s="44">
        <v>6.76102677</v>
      </c>
      <c r="F64" s="44">
        <v>7.1025047100000007</v>
      </c>
      <c r="G64" s="44">
        <v>7.6014092599999996</v>
      </c>
      <c r="H64" s="44">
        <v>6.3003933099999996</v>
      </c>
      <c r="I64" s="44">
        <v>3.3820680899999997</v>
      </c>
      <c r="J64" s="44">
        <v>5.3441674400000005</v>
      </c>
      <c r="K64" s="44">
        <v>5.6313164399999991</v>
      </c>
      <c r="L64" s="44">
        <v>5.0836208300000001</v>
      </c>
      <c r="M64" s="44">
        <v>5.3004183499999993</v>
      </c>
      <c r="N64" s="59">
        <v>5.8155169200000003</v>
      </c>
      <c r="O64" s="59">
        <v>6.9325407200000004</v>
      </c>
      <c r="P64" s="44">
        <v>7.1871526100000001</v>
      </c>
      <c r="Q64" s="44">
        <v>7.3058680499999999</v>
      </c>
      <c r="R64" s="44">
        <v>7.1791820399999988</v>
      </c>
      <c r="S64" s="44">
        <v>8.0996251424560075</v>
      </c>
      <c r="T64" s="44">
        <v>8.3425501489728386</v>
      </c>
      <c r="U64" s="44">
        <v>8.4961237827025542</v>
      </c>
      <c r="V64" s="44">
        <v>8.0576761558762939</v>
      </c>
      <c r="W64" s="44">
        <v>9.3000854726499789</v>
      </c>
      <c r="X64" s="44">
        <v>8.901710889847207</v>
      </c>
      <c r="Y64" s="44">
        <v>9.3257333799999991</v>
      </c>
      <c r="Z64" s="44">
        <v>9.48027993</v>
      </c>
      <c r="AA64" s="44">
        <v>10.139698989999999</v>
      </c>
      <c r="AC64" s="45">
        <f t="shared" si="9"/>
        <v>6.9556918663687517E-2</v>
      </c>
      <c r="AD64" s="45">
        <f t="shared" si="10"/>
        <v>9.0280193641143036E-2</v>
      </c>
    </row>
    <row r="65" spans="2:30">
      <c r="B65" s="7" t="s">
        <v>210</v>
      </c>
      <c r="C65" s="7" t="s">
        <v>216</v>
      </c>
      <c r="D65" s="44">
        <v>6.6503511900000003</v>
      </c>
      <c r="E65" s="44">
        <v>7.82942917</v>
      </c>
      <c r="F65" s="44">
        <v>8.6905671299999998</v>
      </c>
      <c r="G65" s="44">
        <v>8.9636745799999993</v>
      </c>
      <c r="H65" s="44">
        <v>8.4009057100000017</v>
      </c>
      <c r="I65" s="44">
        <v>9.3199966500000002</v>
      </c>
      <c r="J65" s="44">
        <v>11.040268769999999</v>
      </c>
      <c r="K65" s="44">
        <v>9.4565434100000001</v>
      </c>
      <c r="L65" s="44">
        <v>9.5486638300000006</v>
      </c>
      <c r="M65" s="44">
        <v>10.9243199</v>
      </c>
      <c r="N65" s="59">
        <v>11.34034821</v>
      </c>
      <c r="O65" s="59">
        <v>12.258210539999999</v>
      </c>
      <c r="P65" s="44">
        <v>12.76667795</v>
      </c>
      <c r="Q65" s="44">
        <v>13.849745539999999</v>
      </c>
      <c r="R65" s="44">
        <v>14.368210179999542</v>
      </c>
      <c r="S65" s="44">
        <v>15.536081117426003</v>
      </c>
      <c r="T65" s="44">
        <v>15.193993300539361</v>
      </c>
      <c r="U65" s="44">
        <v>16.701821946680678</v>
      </c>
      <c r="V65" s="44">
        <v>16.858615233535215</v>
      </c>
      <c r="W65" s="44">
        <v>17.450384690715595</v>
      </c>
      <c r="X65" s="44">
        <v>17.76237287</v>
      </c>
      <c r="Y65" s="44">
        <v>19.275547460000002</v>
      </c>
      <c r="Z65" s="44">
        <v>19.967234450000014</v>
      </c>
      <c r="AA65" s="44">
        <v>20.232206270000056</v>
      </c>
      <c r="AC65" s="45">
        <f t="shared" si="9"/>
        <v>1.3270331485492282E-2</v>
      </c>
      <c r="AD65" s="45">
        <f t="shared" si="10"/>
        <v>0.15941319510076579</v>
      </c>
    </row>
    <row r="66" spans="2:30">
      <c r="B66" s="7" t="s">
        <v>256</v>
      </c>
      <c r="C66" s="7" t="s">
        <v>257</v>
      </c>
      <c r="D66" s="44">
        <v>16.022758750000001</v>
      </c>
      <c r="E66" s="44">
        <v>21.377934089999997</v>
      </c>
      <c r="F66" s="44">
        <v>20.8791744</v>
      </c>
      <c r="G66" s="44">
        <v>24.914965340000002</v>
      </c>
      <c r="H66" s="44">
        <v>16.187204269999999</v>
      </c>
      <c r="I66" s="44">
        <v>2.0153113799999995</v>
      </c>
      <c r="J66" s="44">
        <v>8.7241136300000051</v>
      </c>
      <c r="K66" s="44">
        <v>16.775992829999993</v>
      </c>
      <c r="L66" s="44">
        <v>15.732184770000003</v>
      </c>
      <c r="M66" s="44">
        <v>19.373675839999997</v>
      </c>
      <c r="N66" s="44">
        <v>19.307996599999996</v>
      </c>
      <c r="O66" s="44">
        <v>29.645265799999979</v>
      </c>
      <c r="P66" s="44">
        <v>23.171317529999989</v>
      </c>
      <c r="Q66" s="44">
        <v>23.974985789999991</v>
      </c>
      <c r="R66" s="44">
        <v>19.677618810000073</v>
      </c>
      <c r="S66" s="44">
        <v>17.06592738999969</v>
      </c>
      <c r="T66" s="44">
        <v>19.924276467924727</v>
      </c>
      <c r="U66" s="44">
        <v>12.504766399999792</v>
      </c>
      <c r="V66" s="44">
        <v>23.781910680000067</v>
      </c>
      <c r="W66" s="44">
        <v>32.675028430000182</v>
      </c>
      <c r="X66" s="44">
        <v>20.492465240000044</v>
      </c>
      <c r="Y66" s="44">
        <v>17.158600870000036</v>
      </c>
      <c r="Z66" s="44">
        <v>19.134807979999916</v>
      </c>
      <c r="AA66" s="44">
        <v>19.073690329999931</v>
      </c>
      <c r="AC66" s="45">
        <f t="shared" si="9"/>
        <v>-3.1940560921158712E-3</v>
      </c>
      <c r="AD66" s="45">
        <f t="shared" si="10"/>
        <v>-0.41626094156699645</v>
      </c>
    </row>
    <row r="67" spans="2:30">
      <c r="B67" s="7" t="s">
        <v>233</v>
      </c>
      <c r="C67" s="7" t="s">
        <v>236</v>
      </c>
      <c r="D67" s="44">
        <v>6.1508903799999999</v>
      </c>
      <c r="E67" s="44">
        <v>8.8996296899999994</v>
      </c>
      <c r="F67" s="44">
        <v>8.8730430700000031</v>
      </c>
      <c r="G67" s="44">
        <v>7.8960423300000002</v>
      </c>
      <c r="H67" s="44">
        <v>6.9176507599999999</v>
      </c>
      <c r="I67" s="44">
        <v>2.1820507400000007</v>
      </c>
      <c r="J67" s="44">
        <v>3.7260664500000007</v>
      </c>
      <c r="K67" s="44">
        <v>8.2160505699999984</v>
      </c>
      <c r="L67" s="44">
        <v>8.0670698999999999</v>
      </c>
      <c r="M67" s="44">
        <v>8.4366154099999999</v>
      </c>
      <c r="N67" s="44">
        <v>9.0258618199999994</v>
      </c>
      <c r="O67" s="44">
        <v>11.678130060000001</v>
      </c>
      <c r="P67" s="44">
        <v>9.381061459999998</v>
      </c>
      <c r="Q67" s="44">
        <v>9.5924308500000031</v>
      </c>
      <c r="R67" s="44">
        <v>6.8587818200000026</v>
      </c>
      <c r="S67" s="44">
        <v>12.210393459999999</v>
      </c>
      <c r="T67" s="44">
        <v>8.623686989998351</v>
      </c>
      <c r="U67" s="44">
        <v>9.0772655400000044</v>
      </c>
      <c r="V67" s="44">
        <v>7.7134110499999959</v>
      </c>
      <c r="W67" s="44">
        <v>7.6519040299999954</v>
      </c>
      <c r="X67" s="44">
        <v>7.0477530299999973</v>
      </c>
      <c r="Y67" s="44">
        <v>8.2179400699999974</v>
      </c>
      <c r="Z67" s="44">
        <v>8.747039059999997</v>
      </c>
      <c r="AA67" s="55">
        <v>6.9516141799999991</v>
      </c>
      <c r="AC67" s="45">
        <f t="shared" si="9"/>
        <v>-0.20526087372930957</v>
      </c>
      <c r="AD67" s="45">
        <f t="shared" si="10"/>
        <v>-9.1518378596287309E-2</v>
      </c>
    </row>
    <row r="68" spans="2:30">
      <c r="B68" s="3"/>
      <c r="C68" s="3"/>
      <c r="D68" s="54"/>
      <c r="E68" s="54"/>
      <c r="F68" s="5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55"/>
      <c r="AB68" s="54"/>
    </row>
    <row r="69" spans="2:30">
      <c r="B69" s="3"/>
      <c r="C69" s="3"/>
      <c r="S69" s="53"/>
      <c r="T69" s="63"/>
      <c r="AA69" s="55"/>
    </row>
    <row r="70" spans="2:30">
      <c r="B70" s="28" t="s">
        <v>237</v>
      </c>
      <c r="C70" s="28"/>
      <c r="D70" s="43" t="s">
        <v>353</v>
      </c>
      <c r="E70" s="43" t="s">
        <v>354</v>
      </c>
      <c r="F70" s="43" t="s">
        <v>355</v>
      </c>
      <c r="G70" s="43" t="s">
        <v>1</v>
      </c>
      <c r="H70" s="43" t="s">
        <v>2</v>
      </c>
      <c r="I70" s="43" t="s">
        <v>3</v>
      </c>
      <c r="J70" s="43" t="s">
        <v>4</v>
      </c>
      <c r="K70" s="43" t="s">
        <v>5</v>
      </c>
      <c r="L70" s="43" t="s">
        <v>6</v>
      </c>
      <c r="M70" s="43" t="s">
        <v>7</v>
      </c>
      <c r="N70" s="43" t="s">
        <v>199</v>
      </c>
      <c r="O70" s="43" t="s">
        <v>320</v>
      </c>
      <c r="P70" s="43" t="s">
        <v>321</v>
      </c>
      <c r="Q70" s="43" t="s">
        <v>323</v>
      </c>
      <c r="R70" s="43" t="s">
        <v>324</v>
      </c>
      <c r="S70" s="43" t="s">
        <v>329</v>
      </c>
      <c r="T70" s="43" t="s">
        <v>332</v>
      </c>
      <c r="U70" s="43" t="s">
        <v>333</v>
      </c>
      <c r="V70" s="43" t="s">
        <v>334</v>
      </c>
      <c r="W70" s="43" t="s">
        <v>335</v>
      </c>
      <c r="X70" s="43" t="s">
        <v>336</v>
      </c>
      <c r="Y70" s="43" t="s">
        <v>339</v>
      </c>
      <c r="Z70" s="43" t="s">
        <v>341</v>
      </c>
      <c r="AA70" s="43" t="s">
        <v>356</v>
      </c>
      <c r="AB70" s="41"/>
      <c r="AC70" s="43" t="s">
        <v>213</v>
      </c>
      <c r="AD70" s="43" t="s">
        <v>212</v>
      </c>
    </row>
    <row r="71" spans="2:30">
      <c r="B71" s="3" t="s">
        <v>239</v>
      </c>
      <c r="C71" s="3" t="s">
        <v>239</v>
      </c>
      <c r="D71" s="44">
        <v>41.244199730000012</v>
      </c>
      <c r="E71" s="44">
        <v>41.192577880000002</v>
      </c>
      <c r="F71" s="44">
        <v>45.931925720000017</v>
      </c>
      <c r="G71" s="44">
        <v>42.549154790000003</v>
      </c>
      <c r="H71" s="44">
        <v>32.956000000000003</v>
      </c>
      <c r="I71" s="44">
        <v>24.504999999999999</v>
      </c>
      <c r="J71" s="44">
        <v>31.19</v>
      </c>
      <c r="K71" s="44">
        <v>32.841000000000001</v>
      </c>
      <c r="L71" s="44">
        <v>43.889000000000003</v>
      </c>
      <c r="M71" s="44">
        <v>50.500999999999998</v>
      </c>
      <c r="N71" s="44">
        <v>49.085999999999999</v>
      </c>
      <c r="O71" s="44">
        <v>58.097999999999999</v>
      </c>
      <c r="P71" s="44">
        <v>53.823</v>
      </c>
      <c r="Q71" s="44">
        <v>55.47</v>
      </c>
      <c r="R71" s="44">
        <v>55.595999999999997</v>
      </c>
      <c r="S71" s="44">
        <v>53.095999999999997</v>
      </c>
      <c r="T71" s="44">
        <v>55.545999999999999</v>
      </c>
      <c r="U71" s="44">
        <v>58.124000000000002</v>
      </c>
      <c r="V71" s="44">
        <v>59.999000000000002</v>
      </c>
      <c r="W71" s="44">
        <v>58.595999999999997</v>
      </c>
      <c r="X71" s="44">
        <v>61.216999999999999</v>
      </c>
      <c r="Y71" s="44">
        <v>63.616</v>
      </c>
      <c r="Z71" s="44">
        <v>64.165000000000006</v>
      </c>
      <c r="AA71" s="44">
        <v>59.542999999999999</v>
      </c>
      <c r="AC71" s="45">
        <f t="shared" ref="AC71:AC73" si="11">+AA71/Z71-1</f>
        <v>-7.203303981921616E-2</v>
      </c>
      <c r="AD71" s="45">
        <f t="shared" ref="AD71:AD73" si="12">+AA71/W71-1</f>
        <v>1.6161512731244443E-2</v>
      </c>
    </row>
    <row r="72" spans="2:30">
      <c r="B72" s="3" t="s">
        <v>261</v>
      </c>
      <c r="C72" s="3" t="s">
        <v>261</v>
      </c>
      <c r="D72" s="44">
        <v>168.69502376</v>
      </c>
      <c r="E72" s="44">
        <v>167.37818649000002</v>
      </c>
      <c r="F72" s="44">
        <v>168.09229688000002</v>
      </c>
      <c r="G72" s="44">
        <v>170.91785812000001</v>
      </c>
      <c r="H72" s="44">
        <v>170.59288690000005</v>
      </c>
      <c r="I72" s="44">
        <v>162.56669991000001</v>
      </c>
      <c r="J72" s="44">
        <v>131.20015479</v>
      </c>
      <c r="K72" s="44">
        <v>121.49199999999999</v>
      </c>
      <c r="L72" s="44">
        <v>132.42500000000001</v>
      </c>
      <c r="M72" s="44">
        <v>158.42100000000002</v>
      </c>
      <c r="N72" s="44">
        <v>176.31700000000001</v>
      </c>
      <c r="O72" s="44">
        <v>201.57400000000001</v>
      </c>
      <c r="P72" s="44">
        <v>211.50800000000001</v>
      </c>
      <c r="Q72" s="44">
        <v>216.477</v>
      </c>
      <c r="R72" s="44">
        <v>222.98699999999999</v>
      </c>
      <c r="S72" s="44">
        <v>217.98500000000001</v>
      </c>
      <c r="T72" s="44">
        <v>219.708</v>
      </c>
      <c r="U72" s="44">
        <v>222.36199999999999</v>
      </c>
      <c r="V72" s="44">
        <v>226.76499999999999</v>
      </c>
      <c r="W72" s="44">
        <v>232.26500000000001</v>
      </c>
      <c r="X72" s="44">
        <v>237.93599999999998</v>
      </c>
      <c r="Y72" s="44">
        <v>243.428</v>
      </c>
      <c r="Z72" s="44">
        <v>247.59399999999999</v>
      </c>
      <c r="AA72" s="44">
        <v>248.541</v>
      </c>
      <c r="AB72" s="44"/>
      <c r="AC72" s="45">
        <f t="shared" si="11"/>
        <v>3.8248099711624128E-3</v>
      </c>
      <c r="AD72" s="45">
        <f t="shared" si="12"/>
        <v>7.0075129700988059E-2</v>
      </c>
    </row>
    <row r="73" spans="2:30">
      <c r="B73" s="3" t="s">
        <v>240</v>
      </c>
      <c r="C73" s="3" t="s">
        <v>248</v>
      </c>
      <c r="D73" s="44">
        <v>481.16207951070339</v>
      </c>
      <c r="E73" s="44">
        <v>481.16207951070339</v>
      </c>
      <c r="F73" s="44">
        <v>561.7207387285805</v>
      </c>
      <c r="G73" s="44">
        <v>548.86548917858045</v>
      </c>
      <c r="H73" s="44">
        <v>581.22595429485955</v>
      </c>
      <c r="I73" s="44">
        <v>610.04572173672</v>
      </c>
      <c r="J73" s="44">
        <v>635.35143602243431</v>
      </c>
      <c r="K73" s="44">
        <v>597.30060822436803</v>
      </c>
      <c r="L73" s="44">
        <v>617.16092046758899</v>
      </c>
      <c r="M73" s="44">
        <v>672.16092046758899</v>
      </c>
      <c r="N73" s="44">
        <v>712.16092046758899</v>
      </c>
      <c r="O73" s="44">
        <v>761.7207387285805</v>
      </c>
      <c r="P73" s="44">
        <v>761.7207387285805</v>
      </c>
      <c r="Q73" s="44">
        <v>806.7207387285805</v>
      </c>
      <c r="R73" s="44">
        <v>816.7207387285805</v>
      </c>
      <c r="S73" s="44">
        <v>791.72073873070337</v>
      </c>
      <c r="T73" s="44">
        <v>811.72073873070337</v>
      </c>
      <c r="U73" s="44">
        <v>871.72073873070337</v>
      </c>
      <c r="V73" s="44">
        <v>899.72073873070337</v>
      </c>
      <c r="W73" s="44">
        <v>886.7207387285805</v>
      </c>
      <c r="X73" s="44">
        <v>901.7207387285805</v>
      </c>
      <c r="Y73" s="44">
        <v>889.7207387285805</v>
      </c>
      <c r="Z73" s="44">
        <v>951.7207387285805</v>
      </c>
      <c r="AA73" s="44">
        <v>941.7207387285805</v>
      </c>
      <c r="AC73" s="45">
        <f t="shared" si="11"/>
        <v>-1.0507283904897524E-2</v>
      </c>
      <c r="AD73" s="45">
        <f t="shared" si="12"/>
        <v>6.2026292605788624E-2</v>
      </c>
    </row>
    <row r="74" spans="2:30" hidden="1" outlineLevel="1">
      <c r="B74" s="38" t="s">
        <v>269</v>
      </c>
      <c r="C74" s="38" t="s">
        <v>271</v>
      </c>
      <c r="D74" s="55">
        <v>20</v>
      </c>
      <c r="E74" s="55">
        <v>20</v>
      </c>
      <c r="F74" s="55">
        <v>0</v>
      </c>
      <c r="G74" s="55">
        <v>0</v>
      </c>
      <c r="H74" s="55">
        <v>32.360465116279073</v>
      </c>
      <c r="I74" s="55">
        <v>61.180232558139551</v>
      </c>
      <c r="J74" s="55">
        <v>32.485946843853839</v>
      </c>
      <c r="K74" s="55">
        <v>25.579869495787534</v>
      </c>
      <c r="L74" s="55">
        <v>35.44018173900858</v>
      </c>
      <c r="M74" s="55">
        <v>90.44018173900858</v>
      </c>
      <c r="N74" s="55">
        <v>50.44018173900858</v>
      </c>
      <c r="O74" s="55">
        <v>0</v>
      </c>
      <c r="P74" s="55">
        <v>0</v>
      </c>
      <c r="Q74" s="55">
        <v>15.000000000000028</v>
      </c>
      <c r="R74" s="55">
        <v>25.000000000000057</v>
      </c>
      <c r="S74" s="55">
        <v>0</v>
      </c>
      <c r="T74" s="55">
        <v>0</v>
      </c>
      <c r="U74" s="55">
        <v>0</v>
      </c>
      <c r="V74" s="55">
        <v>28</v>
      </c>
      <c r="W74" s="55">
        <v>15</v>
      </c>
      <c r="X74" s="55">
        <v>30</v>
      </c>
      <c r="Y74" s="55">
        <v>28</v>
      </c>
      <c r="Z74" s="55">
        <v>0</v>
      </c>
      <c r="AA74" s="55">
        <v>0</v>
      </c>
      <c r="AB74" s="56"/>
      <c r="AC74" s="35" t="s">
        <v>201</v>
      </c>
      <c r="AD74" s="35" t="s">
        <v>201</v>
      </c>
    </row>
    <row r="75" spans="2:30" hidden="1" outlineLevel="1">
      <c r="B75" s="38" t="s">
        <v>270</v>
      </c>
      <c r="C75" s="38" t="s">
        <v>272</v>
      </c>
      <c r="D75" s="55">
        <v>461.16207951070339</v>
      </c>
      <c r="E75" s="55">
        <v>461.16207951070339</v>
      </c>
      <c r="F75" s="55">
        <v>561.7207387285805</v>
      </c>
      <c r="G75" s="55">
        <v>548.86548917858045</v>
      </c>
      <c r="H75" s="55">
        <v>548.86548917858045</v>
      </c>
      <c r="I75" s="55">
        <v>548.86548917858033</v>
      </c>
      <c r="J75" s="55">
        <v>602.86548917858045</v>
      </c>
      <c r="K75" s="55">
        <v>571.7207387285805</v>
      </c>
      <c r="L75" s="55">
        <v>581.7207387285805</v>
      </c>
      <c r="M75" s="55">
        <v>581.7207387285805</v>
      </c>
      <c r="N75" s="55">
        <v>661.7207387285805</v>
      </c>
      <c r="O75" s="55">
        <v>761.7207387285805</v>
      </c>
      <c r="P75" s="55">
        <v>761.7207387285805</v>
      </c>
      <c r="Q75" s="55">
        <v>791.7207387285805</v>
      </c>
      <c r="R75" s="55">
        <v>791.7207387285805</v>
      </c>
      <c r="S75" s="55">
        <v>791.72073873070337</v>
      </c>
      <c r="T75" s="55">
        <v>811.72073873070337</v>
      </c>
      <c r="U75" s="55">
        <v>871.72073873070337</v>
      </c>
      <c r="V75" s="55">
        <v>872</v>
      </c>
      <c r="W75" s="55">
        <v>872</v>
      </c>
      <c r="X75" s="55">
        <v>872</v>
      </c>
      <c r="Y75" s="55">
        <v>872</v>
      </c>
      <c r="Z75" s="55">
        <v>952</v>
      </c>
      <c r="AA75" s="55">
        <v>942</v>
      </c>
      <c r="AB75" s="56"/>
      <c r="AC75" s="45">
        <f t="shared" ref="AC75:AC82" si="13">+AA75/Z75-1</f>
        <v>-1.0504201680672232E-2</v>
      </c>
      <c r="AD75" s="45">
        <f t="shared" ref="AD75:AD82" si="14">+AA75/W75-1</f>
        <v>8.0275229357798183E-2</v>
      </c>
    </row>
    <row r="76" spans="2:30" collapsed="1">
      <c r="B76" s="3" t="s">
        <v>241</v>
      </c>
      <c r="C76" s="3" t="s">
        <v>249</v>
      </c>
      <c r="D76" s="44">
        <v>459.92307951070342</v>
      </c>
      <c r="E76" s="44">
        <v>464.22307951070337</v>
      </c>
      <c r="F76" s="44">
        <v>465.71873872858049</v>
      </c>
      <c r="G76" s="44">
        <v>537.0604891785805</v>
      </c>
      <c r="H76" s="44">
        <v>547.45195429485955</v>
      </c>
      <c r="I76" s="44">
        <v>541.48772173672</v>
      </c>
      <c r="J76" s="44">
        <v>504.5204360224343</v>
      </c>
      <c r="K76" s="44">
        <v>573.89560822436806</v>
      </c>
      <c r="L76" s="44">
        <v>580.39792046758896</v>
      </c>
      <c r="M76" s="44">
        <v>577.054920467589</v>
      </c>
      <c r="N76" s="44">
        <v>656.70192046758893</v>
      </c>
      <c r="O76" s="44">
        <v>674.38373872858051</v>
      </c>
      <c r="P76" s="44">
        <v>747.14073872858046</v>
      </c>
      <c r="Q76" s="59">
        <v>760.02473872858047</v>
      </c>
      <c r="R76" s="44">
        <v>792.14075501858053</v>
      </c>
      <c r="S76" s="44">
        <v>751.98765985858051</v>
      </c>
      <c r="T76" s="44">
        <v>736.65833883070331</v>
      </c>
      <c r="U76" s="44">
        <v>844.59224058070333</v>
      </c>
      <c r="V76" s="44">
        <v>871.50695816070333</v>
      </c>
      <c r="W76" s="44">
        <v>872.62653183858049</v>
      </c>
      <c r="X76" s="44">
        <v>890.07051902858052</v>
      </c>
      <c r="Y76" s="44">
        <v>877.39850781858047</v>
      </c>
      <c r="Z76" s="44">
        <v>936.01137322858051</v>
      </c>
      <c r="AA76" s="44">
        <v>919.6981138085805</v>
      </c>
      <c r="AC76" s="45">
        <f t="shared" si="13"/>
        <v>-1.7428484190027294E-2</v>
      </c>
      <c r="AD76" s="45">
        <f t="shared" si="14"/>
        <v>5.3942414369206215E-2</v>
      </c>
    </row>
    <row r="77" spans="2:30">
      <c r="B77" s="3" t="s">
        <v>242</v>
      </c>
      <c r="C77" s="3" t="s">
        <v>242</v>
      </c>
      <c r="D77" s="44">
        <v>21.140586580000111</v>
      </c>
      <c r="E77" s="44">
        <v>32.305565359999953</v>
      </c>
      <c r="F77" s="44">
        <v>37.436634579999925</v>
      </c>
      <c r="G77" s="44">
        <v>29</v>
      </c>
      <c r="H77" s="44">
        <v>29</v>
      </c>
      <c r="I77" s="44">
        <v>29</v>
      </c>
      <c r="J77" s="44">
        <v>29</v>
      </c>
      <c r="K77" s="44">
        <v>29</v>
      </c>
      <c r="L77" s="44">
        <v>29</v>
      </c>
      <c r="M77" s="44">
        <v>29</v>
      </c>
      <c r="N77" s="44">
        <v>29</v>
      </c>
      <c r="O77" s="44">
        <v>29</v>
      </c>
      <c r="P77" s="44">
        <v>29</v>
      </c>
      <c r="Q77" s="44">
        <v>35</v>
      </c>
      <c r="R77" s="44">
        <v>32</v>
      </c>
      <c r="S77" s="44">
        <v>42</v>
      </c>
      <c r="T77" s="44">
        <v>38.911000000000001</v>
      </c>
      <c r="U77" s="44">
        <v>19.950378039999709</v>
      </c>
      <c r="V77" s="44">
        <v>26.311621960000302</v>
      </c>
      <c r="W77" s="44">
        <v>29.350000079999838</v>
      </c>
      <c r="X77" s="44">
        <v>22.25229877000044</v>
      </c>
      <c r="Y77" s="44">
        <v>29.045598599999074</v>
      </c>
      <c r="Z77" s="44">
        <v>32.505723560000014</v>
      </c>
      <c r="AA77" s="44">
        <v>30.821379160000195</v>
      </c>
      <c r="AC77" s="45">
        <f t="shared" si="13"/>
        <v>-5.181685609584441E-2</v>
      </c>
      <c r="AD77" s="45">
        <f t="shared" si="14"/>
        <v>5.0132166132531353E-2</v>
      </c>
    </row>
    <row r="78" spans="2:30">
      <c r="B78" s="3" t="s">
        <v>268</v>
      </c>
      <c r="C78" s="3" t="s">
        <v>268</v>
      </c>
      <c r="D78" s="44">
        <v>123.01653457000006</v>
      </c>
      <c r="E78" s="44">
        <v>130.00609322999992</v>
      </c>
      <c r="F78" s="44">
        <v>137.89337486999995</v>
      </c>
      <c r="G78" s="44">
        <v>120.26058845000024</v>
      </c>
      <c r="H78" s="44">
        <v>124.63280432000012</v>
      </c>
      <c r="I78" s="44">
        <v>95.571644140000203</v>
      </c>
      <c r="J78" s="44">
        <v>76.789042740000198</v>
      </c>
      <c r="K78" s="44">
        <v>70.770402309999966</v>
      </c>
      <c r="L78" s="44">
        <v>75.179995009999971</v>
      </c>
      <c r="M78" s="44">
        <v>104.43084852999981</v>
      </c>
      <c r="N78" s="44">
        <v>122.29586028999984</v>
      </c>
      <c r="O78" s="44">
        <v>149.90141612999975</v>
      </c>
      <c r="P78" s="44">
        <v>156.23856820000009</v>
      </c>
      <c r="Q78" s="44">
        <v>166.24313579999992</v>
      </c>
      <c r="R78" s="44">
        <v>168.89106506999988</v>
      </c>
      <c r="S78" s="44">
        <v>167.50344788999953</v>
      </c>
      <c r="T78" s="44">
        <v>170.15490066999914</v>
      </c>
      <c r="U78" s="44">
        <v>147.60545240999906</v>
      </c>
      <c r="V78" s="44">
        <v>134.7501001599995</v>
      </c>
      <c r="W78" s="44">
        <v>114.52300007999985</v>
      </c>
      <c r="X78" s="44">
        <v>97.864298850000282</v>
      </c>
      <c r="Y78" s="44">
        <v>106.95951940999966</v>
      </c>
      <c r="Z78" s="44">
        <v>109.9042183199996</v>
      </c>
      <c r="AA78" s="44">
        <v>111.30139769999943</v>
      </c>
      <c r="AC78" s="45">
        <f t="shared" si="13"/>
        <v>1.2712700216217065E-2</v>
      </c>
      <c r="AD78" s="45">
        <f t="shared" si="14"/>
        <v>-2.8130614616714289E-2</v>
      </c>
    </row>
    <row r="79" spans="2:30">
      <c r="B79" s="3" t="s">
        <v>265</v>
      </c>
      <c r="C79" s="3" t="s">
        <v>265</v>
      </c>
      <c r="D79" s="44">
        <v>27.84831161000001</v>
      </c>
      <c r="E79" s="44">
        <v>26.840981080000002</v>
      </c>
      <c r="F79" s="44">
        <v>30.266082360000013</v>
      </c>
      <c r="G79" s="44">
        <v>29.140798060000002</v>
      </c>
      <c r="H79" s="44">
        <v>102.017</v>
      </c>
      <c r="I79" s="44">
        <v>-61.758000000000003</v>
      </c>
      <c r="J79" s="44">
        <v>63.19</v>
      </c>
      <c r="K79" s="44">
        <v>47.552</v>
      </c>
      <c r="L79" s="44">
        <v>35.976999999999997</v>
      </c>
      <c r="M79" s="44">
        <v>35.515999999999998</v>
      </c>
      <c r="N79" s="44">
        <v>34.244999999999997</v>
      </c>
      <c r="O79" s="44">
        <v>39.384999999999998</v>
      </c>
      <c r="P79" s="44">
        <v>30.513999999999999</v>
      </c>
      <c r="Q79" s="44">
        <v>32.252000000000002</v>
      </c>
      <c r="R79" s="44">
        <v>41.387</v>
      </c>
      <c r="S79" s="44">
        <v>86.322999999999993</v>
      </c>
      <c r="T79" s="44">
        <v>44.212000000000003</v>
      </c>
      <c r="U79" s="44">
        <v>28.085000000000001</v>
      </c>
      <c r="V79" s="44">
        <v>24.132000000000001</v>
      </c>
      <c r="W79" s="44">
        <v>41.271999999999998</v>
      </c>
      <c r="X79" s="44">
        <v>37.259</v>
      </c>
      <c r="Y79" s="44">
        <v>49.363999999999997</v>
      </c>
      <c r="Z79" s="44">
        <v>65.655000000000001</v>
      </c>
      <c r="AA79" s="44">
        <v>62.311999999999998</v>
      </c>
      <c r="AC79" s="45">
        <f t="shared" si="13"/>
        <v>-5.0917675729190481E-2</v>
      </c>
      <c r="AD79" s="45">
        <f t="shared" si="14"/>
        <v>0.50978871874394271</v>
      </c>
    </row>
    <row r="80" spans="2:30">
      <c r="B80" s="3" t="s">
        <v>258</v>
      </c>
      <c r="C80" s="3" t="s">
        <v>258</v>
      </c>
      <c r="D80" s="44">
        <v>102.05034087000003</v>
      </c>
      <c r="E80" s="44">
        <v>100.77578249000004</v>
      </c>
      <c r="F80" s="44">
        <v>107.34541075000004</v>
      </c>
      <c r="G80" s="44">
        <v>114.09617311000004</v>
      </c>
      <c r="H80" s="44">
        <v>113.85327361000003</v>
      </c>
      <c r="I80" s="44">
        <v>109.31138749000003</v>
      </c>
      <c r="J80" s="44">
        <v>105.39393275000002</v>
      </c>
      <c r="K80" s="44">
        <v>104.07750541999999</v>
      </c>
      <c r="L80" s="44">
        <v>104.77698972000002</v>
      </c>
      <c r="M80" s="44">
        <v>116.72647479999999</v>
      </c>
      <c r="N80" s="44">
        <v>123.06270227</v>
      </c>
      <c r="O80" s="44">
        <v>133.04626236000001</v>
      </c>
      <c r="P80" s="44">
        <v>139.66</v>
      </c>
      <c r="Q80" s="44">
        <v>136.39599999999999</v>
      </c>
      <c r="R80" s="44">
        <v>143.53800000000001</v>
      </c>
      <c r="S80" s="44">
        <v>190.476</v>
      </c>
      <c r="T80" s="44">
        <v>204.17399999999998</v>
      </c>
      <c r="U80" s="44">
        <v>200.00700000000001</v>
      </c>
      <c r="V80" s="44">
        <v>182.75200000000001</v>
      </c>
      <c r="W80" s="44">
        <v>137.70099999999999</v>
      </c>
      <c r="X80" s="44">
        <v>130.74799999999999</v>
      </c>
      <c r="Y80" s="44">
        <v>152.02699999999999</v>
      </c>
      <c r="Z80" s="44">
        <v>193.55</v>
      </c>
      <c r="AA80" s="44">
        <v>214.58999999999997</v>
      </c>
      <c r="AC80" s="45">
        <f t="shared" si="13"/>
        <v>0.10870576078532657</v>
      </c>
      <c r="AD80" s="45">
        <f t="shared" si="14"/>
        <v>0.55837648237848669</v>
      </c>
    </row>
    <row r="81" spans="2:30">
      <c r="B81" s="3" t="s">
        <v>266</v>
      </c>
      <c r="C81" s="3" t="s">
        <v>267</v>
      </c>
      <c r="D81" s="44">
        <v>4.7837664099999992</v>
      </c>
      <c r="E81" s="44">
        <v>5.0309761799999997</v>
      </c>
      <c r="F81" s="44">
        <v>5.11170028</v>
      </c>
      <c r="G81" s="44">
        <v>5.5270696199999989</v>
      </c>
      <c r="H81" s="44">
        <v>5.5915367100000006</v>
      </c>
      <c r="I81" s="44">
        <v>6.2761445799999995</v>
      </c>
      <c r="J81" s="44">
        <v>5.6902130899999994</v>
      </c>
      <c r="K81" s="44">
        <v>5.8308211900000009</v>
      </c>
      <c r="L81" s="44">
        <v>5.708875889999999</v>
      </c>
      <c r="M81" s="44">
        <v>5.26321423</v>
      </c>
      <c r="N81" s="44">
        <v>5.4199845999999994</v>
      </c>
      <c r="O81" s="44">
        <v>5.6918006200000004</v>
      </c>
      <c r="P81" s="44">
        <v>6.7283240499999994</v>
      </c>
      <c r="Q81" s="44">
        <v>6.8252411400000002</v>
      </c>
      <c r="R81" s="44">
        <v>8.9010431525759994</v>
      </c>
      <c r="S81" s="44">
        <v>8.7544281262935808</v>
      </c>
      <c r="T81" s="44">
        <v>7.2088357278338551</v>
      </c>
      <c r="U81" s="44">
        <v>7.4626184700000016</v>
      </c>
      <c r="V81" s="44">
        <v>8.0830455800000003</v>
      </c>
      <c r="W81" s="44">
        <v>7.3719532039999995</v>
      </c>
      <c r="X81" s="44">
        <v>8.5439471800000018</v>
      </c>
      <c r="Y81" s="44">
        <v>8.7592160200000002</v>
      </c>
      <c r="Z81" s="44">
        <v>9.3182156299999992</v>
      </c>
      <c r="AA81" s="44">
        <v>10.044808173</v>
      </c>
      <c r="AC81" s="45">
        <f t="shared" si="13"/>
        <v>7.7975502161673038E-2</v>
      </c>
      <c r="AD81" s="45">
        <f t="shared" si="14"/>
        <v>0.36257079976439854</v>
      </c>
    </row>
    <row r="82" spans="2:30">
      <c r="B82" s="3" t="s">
        <v>259</v>
      </c>
      <c r="C82" s="3" t="s">
        <v>260</v>
      </c>
      <c r="D82" s="44">
        <v>18.617460050000002</v>
      </c>
      <c r="E82" s="44">
        <v>19.48029696</v>
      </c>
      <c r="F82" s="44">
        <v>19.660032419999997</v>
      </c>
      <c r="G82" s="44">
        <v>20.453512489999998</v>
      </c>
      <c r="H82" s="44">
        <v>21.261282790000003</v>
      </c>
      <c r="I82" s="44">
        <v>22.506451190000003</v>
      </c>
      <c r="J82" s="44">
        <v>23.084963999999996</v>
      </c>
      <c r="K82" s="44">
        <v>23.388715569999995</v>
      </c>
      <c r="L82" s="44">
        <v>23.506054750000001</v>
      </c>
      <c r="M82" s="44">
        <v>22.493124399999999</v>
      </c>
      <c r="N82" s="44">
        <v>22.222895909999998</v>
      </c>
      <c r="O82" s="44">
        <v>22.083875339999995</v>
      </c>
      <c r="P82" s="44">
        <v>23.103323499999998</v>
      </c>
      <c r="Q82" s="44">
        <v>24.665350409999999</v>
      </c>
      <c r="R82" s="44">
        <v>28.146408962575997</v>
      </c>
      <c r="S82" s="44">
        <v>31.209036468869584</v>
      </c>
      <c r="T82" s="44">
        <v>31.689548146703434</v>
      </c>
      <c r="U82" s="44">
        <v>32.32692547670343</v>
      </c>
      <c r="V82" s="44">
        <v>31.508927904127439</v>
      </c>
      <c r="W82" s="44">
        <v>30.126452981833857</v>
      </c>
      <c r="X82" s="44">
        <v>31.461564434000003</v>
      </c>
      <c r="Y82" s="44">
        <v>32.758161983999997</v>
      </c>
      <c r="Z82" s="44">
        <v>33.993332033999998</v>
      </c>
      <c r="AA82" s="44">
        <v>36.666187002999997</v>
      </c>
      <c r="AC82" s="45">
        <f t="shared" si="13"/>
        <v>7.8628801858159125E-2</v>
      </c>
      <c r="AD82" s="45">
        <f t="shared" si="14"/>
        <v>0.21707613654715918</v>
      </c>
    </row>
    <row r="83" spans="2:30">
      <c r="B83" s="3"/>
      <c r="C83" s="3"/>
    </row>
    <row r="84" spans="2:30">
      <c r="B84" s="3" t="s">
        <v>243</v>
      </c>
      <c r="C84" s="3" t="s">
        <v>250</v>
      </c>
      <c r="D84" s="35">
        <f t="shared" ref="D84:F84" si="15">+D71/D61</f>
        <v>0.61237496529184898</v>
      </c>
      <c r="E84" s="35">
        <f t="shared" si="15"/>
        <v>0.54139352401914043</v>
      </c>
      <c r="F84" s="35">
        <f t="shared" si="15"/>
        <v>0.5744163643077933</v>
      </c>
      <c r="G84" s="35">
        <v>0.50252358818439868</v>
      </c>
      <c r="H84" s="35">
        <v>0.47253870522078251</v>
      </c>
      <c r="I84" s="35">
        <v>0.52876379349916747</v>
      </c>
      <c r="J84" s="35">
        <v>0.52178130836212389</v>
      </c>
      <c r="K84" s="35">
        <v>0.44285877297203519</v>
      </c>
      <c r="L84" s="35">
        <v>0.60340374861822965</v>
      </c>
      <c r="M84" s="35">
        <v>0.6366662782532968</v>
      </c>
      <c r="N84" s="35">
        <v>0.60092167531695984</v>
      </c>
      <c r="O84" s="35">
        <v>0.58850336975306106</v>
      </c>
      <c r="P84" s="35">
        <v>0.59080550465314019</v>
      </c>
      <c r="Q84" s="35">
        <v>0.5946933400163128</v>
      </c>
      <c r="R84" s="35">
        <v>0.62083617756084974</v>
      </c>
      <c r="S84" s="35">
        <v>0.64441944614734625</v>
      </c>
      <c r="T84" s="35">
        <v>0.61149067236041932</v>
      </c>
      <c r="U84" s="35">
        <v>0.61361289777091477</v>
      </c>
      <c r="V84" s="35">
        <v>0.64222246291051954</v>
      </c>
      <c r="W84" s="35">
        <v>0.54459860271269733</v>
      </c>
      <c r="X84" s="35">
        <v>0.65174395456300915</v>
      </c>
      <c r="Y84" s="35">
        <v>0.6595380747993651</v>
      </c>
      <c r="Z84" s="35">
        <v>0.6325101124427408</v>
      </c>
      <c r="AA84" s="35">
        <v>0.60313922930767583</v>
      </c>
      <c r="AC84" s="35" t="s">
        <v>201</v>
      </c>
      <c r="AD84" s="35" t="s">
        <v>201</v>
      </c>
    </row>
    <row r="85" spans="2:30">
      <c r="B85" s="3" t="s">
        <v>244</v>
      </c>
      <c r="C85" s="3" t="s">
        <v>251</v>
      </c>
      <c r="D85" s="36">
        <f t="shared" ref="D85:F85" si="16">+D73/D72</f>
        <v>2.8522600654495052</v>
      </c>
      <c r="E85" s="36">
        <f t="shared" si="16"/>
        <v>2.8747000406737611</v>
      </c>
      <c r="F85" s="36">
        <f t="shared" si="16"/>
        <v>3.3417399200011482</v>
      </c>
      <c r="G85" s="36">
        <v>3.2112822803643288</v>
      </c>
      <c r="H85" s="36">
        <v>3.4070937238758892</v>
      </c>
      <c r="I85" s="36">
        <v>3.7525872277314654</v>
      </c>
      <c r="J85" s="36">
        <v>4.8426119392875933</v>
      </c>
      <c r="K85" s="36">
        <v>4.9163781008162522</v>
      </c>
      <c r="L85" s="36">
        <v>4.6604562617903635</v>
      </c>
      <c r="M85" s="36">
        <v>4.2428776517481195</v>
      </c>
      <c r="N85" s="36">
        <v>4.0390939073803942</v>
      </c>
      <c r="O85" s="36">
        <v>3.7788640336977015</v>
      </c>
      <c r="P85" s="36">
        <v>3.601380272748929</v>
      </c>
      <c r="Q85" s="36">
        <v>3.7265886848421794</v>
      </c>
      <c r="R85" s="36">
        <v>3.6626383543820067</v>
      </c>
      <c r="S85" s="36">
        <v>3.5183688878057029</v>
      </c>
      <c r="T85" s="36">
        <v>3.6945433881820571</v>
      </c>
      <c r="U85" s="36">
        <v>3.9202774697596863</v>
      </c>
      <c r="V85" s="36">
        <v>3.9676349468864394</v>
      </c>
      <c r="W85" s="36">
        <v>3.8177114017548077</v>
      </c>
      <c r="X85" s="36">
        <v>3.7897616952818431</v>
      </c>
      <c r="Y85" s="36">
        <v>3.6549646660555912</v>
      </c>
      <c r="Z85" s="36">
        <v>3.8438764215957595</v>
      </c>
      <c r="AA85" s="36">
        <v>3.7889955328439995</v>
      </c>
      <c r="AC85" s="35" t="s">
        <v>201</v>
      </c>
      <c r="AD85" s="35" t="s">
        <v>201</v>
      </c>
    </row>
    <row r="86" spans="2:30">
      <c r="B86" s="3" t="s">
        <v>245</v>
      </c>
      <c r="C86" s="3" t="s">
        <v>252</v>
      </c>
      <c r="D86" s="36">
        <f t="shared" ref="D86:F86" si="17">+D76/D72</f>
        <v>2.7263583077887907</v>
      </c>
      <c r="E86" s="36">
        <f t="shared" si="17"/>
        <v>2.7734980838643408</v>
      </c>
      <c r="F86" s="36">
        <f t="shared" si="17"/>
        <v>2.7706132129365453</v>
      </c>
      <c r="G86" s="36">
        <v>3.1422140148837743</v>
      </c>
      <c r="H86" s="36">
        <v>3.2091136051632136</v>
      </c>
      <c r="I86" s="36">
        <v>3.330864943660035</v>
      </c>
      <c r="J86" s="36">
        <v>3.8454256157698419</v>
      </c>
      <c r="K86" s="36">
        <v>4.7237316714217243</v>
      </c>
      <c r="L86" s="36">
        <v>4.3828425181618949</v>
      </c>
      <c r="M86" s="36">
        <v>3.6425405752241744</v>
      </c>
      <c r="N86" s="36">
        <v>3.7245524848289668</v>
      </c>
      <c r="O86" s="36">
        <v>3.345588908929626</v>
      </c>
      <c r="P86" s="36">
        <v>3.5324467099522496</v>
      </c>
      <c r="Q86" s="36">
        <v>3.5108798566525796</v>
      </c>
      <c r="R86" s="36">
        <v>3.5524077861874486</v>
      </c>
      <c r="S86" s="36">
        <v>3.3417969961341076</v>
      </c>
      <c r="T86" s="36">
        <v>3.3528972037008362</v>
      </c>
      <c r="U86" s="36">
        <v>3.7982759670299031</v>
      </c>
      <c r="V86" s="36">
        <v>3.8432163612581456</v>
      </c>
      <c r="W86" s="36">
        <v>3.7570298229977848</v>
      </c>
      <c r="X86" s="36">
        <v>3.7407980256395863</v>
      </c>
      <c r="Y86" s="36">
        <v>3.6043450540553286</v>
      </c>
      <c r="Z86" s="36">
        <v>3.7804283352124064</v>
      </c>
      <c r="AA86" s="36">
        <v>3.700387919130367</v>
      </c>
      <c r="AC86" s="35" t="s">
        <v>201</v>
      </c>
      <c r="AD86" s="35" t="s">
        <v>201</v>
      </c>
    </row>
    <row r="87" spans="2:30">
      <c r="B87" s="3" t="s">
        <v>246</v>
      </c>
      <c r="C87" s="3" t="s">
        <v>253</v>
      </c>
      <c r="D87" s="35">
        <f t="shared" ref="D87:F87" si="18">+D80/D73</f>
        <v>0.2120914037402441</v>
      </c>
      <c r="E87" s="35">
        <f t="shared" si="18"/>
        <v>0.2094424868071057</v>
      </c>
      <c r="F87" s="35">
        <f t="shared" si="18"/>
        <v>0.19110102823151878</v>
      </c>
      <c r="G87" s="35">
        <v>0.20787638384908069</v>
      </c>
      <c r="H87" s="35">
        <v>0.19588470330463179</v>
      </c>
      <c r="I87" s="35">
        <v>0.17918556527009954</v>
      </c>
      <c r="J87" s="35">
        <v>0.16588289059329134</v>
      </c>
      <c r="K87" s="35">
        <v>0.17424644138467821</v>
      </c>
      <c r="L87" s="35">
        <v>0.16977256051892631</v>
      </c>
      <c r="M87" s="35">
        <v>0.17365852617376085</v>
      </c>
      <c r="N87" s="35">
        <v>0.17280181870861402</v>
      </c>
      <c r="O87" s="35">
        <v>0.17466540635623631</v>
      </c>
      <c r="P87" s="35">
        <v>0.18334803412745759</v>
      </c>
      <c r="Q87" s="35">
        <v>0.16907461709111973</v>
      </c>
      <c r="R87" s="35">
        <v>0.17574917985240701</v>
      </c>
      <c r="S87" s="35">
        <v>0.18362300547218244</v>
      </c>
      <c r="T87" s="35">
        <v>0.251532319254611</v>
      </c>
      <c r="U87" s="35">
        <v>0.22943930448554722</v>
      </c>
      <c r="V87" s="35">
        <v>0.2031208041928883</v>
      </c>
      <c r="W87" s="35">
        <v>0.15529240942017641</v>
      </c>
      <c r="X87" s="35">
        <v>0.14499832862262177</v>
      </c>
      <c r="Y87" s="35">
        <v>0.17087046910612427</v>
      </c>
      <c r="Z87" s="35">
        <v>0.20336847997929167</v>
      </c>
      <c r="AA87" s="35">
        <v>0.22787010116153805</v>
      </c>
      <c r="AC87" s="35" t="s">
        <v>201</v>
      </c>
      <c r="AD87" s="35" t="s">
        <v>201</v>
      </c>
    </row>
    <row r="88" spans="2:30">
      <c r="B88" s="3" t="s">
        <v>247</v>
      </c>
      <c r="C88" s="3" t="s">
        <v>254</v>
      </c>
      <c r="D88" s="36">
        <f t="shared" ref="D88:F88" si="19">+D72/D82</f>
        <v>9.0611191487423106</v>
      </c>
      <c r="E88" s="36">
        <f t="shared" si="19"/>
        <v>8.5921783858678928</v>
      </c>
      <c r="F88" s="36">
        <f t="shared" si="19"/>
        <v>8.5499501368574062</v>
      </c>
      <c r="G88" s="36">
        <v>8.3564061773528664</v>
      </c>
      <c r="H88" s="36">
        <v>8.0236403694435801</v>
      </c>
      <c r="I88" s="36">
        <v>7.2231156541565795</v>
      </c>
      <c r="J88" s="36">
        <v>5.6833597310353188</v>
      </c>
      <c r="K88" s="36">
        <v>5.1944707966706023</v>
      </c>
      <c r="L88" s="36">
        <v>5.6336548777927105</v>
      </c>
      <c r="M88" s="36">
        <v>7.0430855750746675</v>
      </c>
      <c r="N88" s="36">
        <v>7.9340244725107931</v>
      </c>
      <c r="O88" s="36">
        <v>9.1276552188688473</v>
      </c>
      <c r="P88" s="36">
        <v>9.15487332374496</v>
      </c>
      <c r="Q88" s="36">
        <v>8.7765629274106889</v>
      </c>
      <c r="R88" s="36">
        <v>7.9223960788919028</v>
      </c>
      <c r="S88" s="36">
        <v>7.2102494296629924</v>
      </c>
      <c r="T88" s="36">
        <v>6.9331376699625027</v>
      </c>
      <c r="U88" s="36">
        <v>6.87853845427541</v>
      </c>
      <c r="V88" s="36">
        <v>7.1968491181286884</v>
      </c>
      <c r="W88" s="36">
        <v>7.7096696428236999</v>
      </c>
      <c r="X88" s="36">
        <v>7.562751702927601</v>
      </c>
      <c r="Y88" s="36">
        <v>7.4310640541705926</v>
      </c>
      <c r="Z88" s="36">
        <v>7.2836049067610507</v>
      </c>
      <c r="AA88" s="36">
        <v>6.7784795833737652</v>
      </c>
      <c r="AC88" s="35" t="s">
        <v>201</v>
      </c>
      <c r="AD88" s="35" t="s">
        <v>201</v>
      </c>
    </row>
    <row r="89" spans="2:30">
      <c r="B89" s="3"/>
      <c r="C89" s="3"/>
    </row>
    <row r="90" spans="2:30">
      <c r="B90" s="3"/>
      <c r="C90" s="3"/>
    </row>
    <row r="91" spans="2:30">
      <c r="B91" s="3"/>
      <c r="C91" s="3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2:30">
      <c r="B92" s="3"/>
      <c r="C92" s="3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65"/>
      <c r="Y92" s="65"/>
      <c r="Z92" s="65"/>
    </row>
    <row r="93" spans="2:30">
      <c r="B93" s="3"/>
      <c r="C93" s="3"/>
    </row>
    <row r="94" spans="2:30">
      <c r="B94" s="3"/>
      <c r="C94" s="3"/>
      <c r="AA94" s="63"/>
    </row>
    <row r="95" spans="2:30">
      <c r="B95" s="3"/>
      <c r="C95" s="3"/>
      <c r="AA95" s="54"/>
    </row>
    <row r="96" spans="2:30">
      <c r="B96" s="3"/>
      <c r="C96" s="3"/>
      <c r="AA96" s="65"/>
    </row>
    <row r="97" spans="2:3">
      <c r="B97" s="3"/>
      <c r="C97" s="3"/>
    </row>
    <row r="98" spans="2:3">
      <c r="B98" s="3"/>
      <c r="C98" s="3"/>
    </row>
    <row r="99" spans="2:3">
      <c r="B99" s="3"/>
      <c r="C99" s="3"/>
    </row>
    <row r="100" spans="2:3">
      <c r="B100" s="3"/>
      <c r="C100" s="3"/>
    </row>
    <row r="101" spans="2:3">
      <c r="B101" s="3"/>
      <c r="C101" s="3"/>
    </row>
    <row r="102" spans="2:3">
      <c r="B102" s="3"/>
      <c r="C102" s="3"/>
    </row>
    <row r="103" spans="2:3">
      <c r="B103" s="3"/>
      <c r="C103" s="3"/>
    </row>
    <row r="104" spans="2:3">
      <c r="B104" s="3"/>
      <c r="C104" s="3"/>
    </row>
    <row r="105" spans="2:3">
      <c r="B105" s="3"/>
      <c r="C105" s="3"/>
    </row>
    <row r="106" spans="2:3">
      <c r="B106" s="3"/>
      <c r="C106" s="3"/>
    </row>
    <row r="107" spans="2:3">
      <c r="B107" s="3"/>
      <c r="C107" s="3"/>
    </row>
    <row r="108" spans="2:3">
      <c r="B108" s="3"/>
      <c r="C108" s="3"/>
    </row>
    <row r="109" spans="2:3">
      <c r="B109" s="3"/>
      <c r="C109" s="3"/>
    </row>
    <row r="110" spans="2:3">
      <c r="B110" s="3"/>
      <c r="C110" s="3"/>
    </row>
    <row r="111" spans="2:3">
      <c r="B111" s="3"/>
      <c r="C111" s="3"/>
    </row>
    <row r="112" spans="2:3">
      <c r="B112" s="3"/>
      <c r="C112" s="3"/>
    </row>
    <row r="113" spans="2:3">
      <c r="B113" s="3"/>
      <c r="C113" s="3"/>
    </row>
    <row r="114" spans="2:3">
      <c r="B114" s="3"/>
      <c r="C114" s="3"/>
    </row>
    <row r="115" spans="2:3">
      <c r="B115" s="3"/>
      <c r="C115" s="3"/>
    </row>
    <row r="116" spans="2:3">
      <c r="B116" s="3"/>
      <c r="C116" s="3"/>
    </row>
    <row r="117" spans="2:3">
      <c r="B117" s="3"/>
      <c r="C117" s="3"/>
    </row>
    <row r="118" spans="2:3">
      <c r="B118" s="3"/>
      <c r="C118" s="3"/>
    </row>
    <row r="119" spans="2:3">
      <c r="B119" s="3"/>
      <c r="C119" s="3"/>
    </row>
    <row r="120" spans="2:3">
      <c r="B120" s="3"/>
      <c r="C120" s="3"/>
    </row>
    <row r="121" spans="2:3">
      <c r="B121" s="3"/>
      <c r="C121" s="3"/>
    </row>
    <row r="122" spans="2:3">
      <c r="B122" s="3"/>
      <c r="C122" s="3"/>
    </row>
    <row r="123" spans="2:3">
      <c r="B123" s="3"/>
      <c r="C123" s="3"/>
    </row>
    <row r="124" spans="2:3">
      <c r="B124" s="3"/>
      <c r="C124" s="3"/>
    </row>
    <row r="125" spans="2:3">
      <c r="B125" s="3"/>
      <c r="C125" s="3"/>
    </row>
    <row r="126" spans="2:3">
      <c r="B126" s="3"/>
      <c r="C126" s="3"/>
    </row>
    <row r="127" spans="2:3">
      <c r="B127" s="3"/>
      <c r="C127" s="3"/>
    </row>
    <row r="128" spans="2:3">
      <c r="B128" s="3"/>
      <c r="C128" s="3"/>
    </row>
    <row r="129" spans="2:3">
      <c r="B129" s="3"/>
      <c r="C129" s="3"/>
    </row>
    <row r="130" spans="2:3">
      <c r="B130" s="3"/>
      <c r="C130" s="3"/>
    </row>
    <row r="131" spans="2:3">
      <c r="B131" s="3"/>
      <c r="C131" s="3"/>
    </row>
    <row r="132" spans="2:3">
      <c r="B132" s="3"/>
      <c r="C132" s="3"/>
    </row>
    <row r="133" spans="2:3">
      <c r="B133" s="3"/>
      <c r="C133" s="3"/>
    </row>
    <row r="134" spans="2:3">
      <c r="B134" s="3"/>
      <c r="C134" s="3"/>
    </row>
    <row r="135" spans="2:3">
      <c r="B135" s="3"/>
      <c r="C135" s="3"/>
    </row>
    <row r="136" spans="2:3">
      <c r="B136" s="3"/>
      <c r="C136" s="3"/>
    </row>
    <row r="137" spans="2:3">
      <c r="B137" s="3"/>
      <c r="C137" s="3"/>
    </row>
    <row r="138" spans="2:3">
      <c r="B138" s="3"/>
      <c r="C138" s="3"/>
    </row>
    <row r="139" spans="2:3">
      <c r="B139" s="3"/>
      <c r="C139" s="3"/>
    </row>
    <row r="140" spans="2:3">
      <c r="B140" s="3"/>
      <c r="C140" s="3"/>
    </row>
    <row r="141" spans="2:3">
      <c r="B141" s="3"/>
      <c r="C141" s="3"/>
    </row>
    <row r="142" spans="2:3">
      <c r="B142" s="3"/>
      <c r="C142" s="3"/>
    </row>
    <row r="143" spans="2:3">
      <c r="B143" s="3"/>
      <c r="C143" s="3"/>
    </row>
    <row r="144" spans="2:3">
      <c r="B144" s="3"/>
      <c r="C144" s="3"/>
    </row>
    <row r="145" spans="2:3">
      <c r="B145" s="3"/>
      <c r="C145" s="3"/>
    </row>
    <row r="146" spans="2:3">
      <c r="B146" s="3"/>
      <c r="C146" s="3"/>
    </row>
    <row r="147" spans="2:3">
      <c r="B147" s="3"/>
      <c r="C147" s="3"/>
    </row>
    <row r="148" spans="2:3">
      <c r="B148" s="3"/>
      <c r="C148" s="3"/>
    </row>
    <row r="149" spans="2:3">
      <c r="B149" s="3"/>
      <c r="C149" s="3"/>
    </row>
    <row r="150" spans="2:3">
      <c r="B150" s="3"/>
      <c r="C150" s="3"/>
    </row>
    <row r="151" spans="2:3">
      <c r="B151" s="3"/>
      <c r="C151" s="3"/>
    </row>
    <row r="152" spans="2:3">
      <c r="B152" s="3"/>
      <c r="C152" s="3"/>
    </row>
    <row r="153" spans="2:3">
      <c r="B153" s="3"/>
      <c r="C153" s="3"/>
    </row>
    <row r="154" spans="2:3">
      <c r="B154" s="3"/>
      <c r="C154" s="3"/>
    </row>
    <row r="155" spans="2:3">
      <c r="B155" s="3"/>
      <c r="C155" s="3"/>
    </row>
    <row r="156" spans="2:3">
      <c r="B156" s="3"/>
      <c r="C156" s="3"/>
    </row>
    <row r="157" spans="2:3">
      <c r="B157" s="3"/>
      <c r="C157" s="3"/>
    </row>
    <row r="158" spans="2:3">
      <c r="B158" s="3"/>
      <c r="C158" s="3"/>
    </row>
    <row r="159" spans="2:3">
      <c r="B159" s="3"/>
      <c r="C159" s="3"/>
    </row>
    <row r="160" spans="2:3">
      <c r="B160" s="3"/>
      <c r="C160" s="3"/>
    </row>
    <row r="161" spans="2:3">
      <c r="B161" s="3"/>
      <c r="C161" s="3"/>
    </row>
    <row r="162" spans="2:3">
      <c r="B162" s="3"/>
      <c r="C162" s="3"/>
    </row>
    <row r="163" spans="2:3">
      <c r="B163" s="3"/>
      <c r="C163" s="3"/>
    </row>
    <row r="164" spans="2:3">
      <c r="B164" s="3"/>
      <c r="C164" s="3"/>
    </row>
    <row r="165" spans="2:3">
      <c r="B165" s="3"/>
      <c r="C165" s="3"/>
    </row>
    <row r="166" spans="2:3">
      <c r="B166" s="3"/>
      <c r="C166" s="3"/>
    </row>
    <row r="167" spans="2:3">
      <c r="B167" s="3"/>
      <c r="C167" s="3"/>
    </row>
    <row r="168" spans="2:3">
      <c r="B168" s="3"/>
      <c r="C168" s="3"/>
    </row>
    <row r="169" spans="2:3">
      <c r="B169" s="3"/>
      <c r="C169" s="3"/>
    </row>
    <row r="170" spans="2:3">
      <c r="B170" s="3"/>
      <c r="C170" s="3"/>
    </row>
    <row r="171" spans="2:3">
      <c r="B171" s="3"/>
      <c r="C171" s="3"/>
    </row>
    <row r="172" spans="2:3">
      <c r="B172" s="3"/>
      <c r="C172" s="3"/>
    </row>
    <row r="173" spans="2:3">
      <c r="B173" s="3"/>
      <c r="C173" s="3"/>
    </row>
    <row r="174" spans="2:3">
      <c r="B174" s="3"/>
      <c r="C174" s="3"/>
    </row>
    <row r="175" spans="2:3">
      <c r="B175" s="3"/>
      <c r="C175" s="3"/>
    </row>
    <row r="176" spans="2:3">
      <c r="B176" s="3"/>
      <c r="C176" s="3"/>
    </row>
    <row r="177" spans="2:3">
      <c r="B177" s="3"/>
      <c r="C177" s="3"/>
    </row>
    <row r="178" spans="2:3">
      <c r="B178" s="3"/>
      <c r="C178" s="3"/>
    </row>
    <row r="179" spans="2:3">
      <c r="B179" s="3"/>
      <c r="C179" s="3"/>
    </row>
    <row r="180" spans="2:3">
      <c r="B180" s="3"/>
      <c r="C180" s="3"/>
    </row>
    <row r="181" spans="2:3">
      <c r="B181" s="3"/>
      <c r="C181" s="3"/>
    </row>
    <row r="182" spans="2:3">
      <c r="B182" s="3"/>
      <c r="C182" s="3"/>
    </row>
    <row r="183" spans="2:3">
      <c r="B183" s="3"/>
      <c r="C183" s="3"/>
    </row>
    <row r="184" spans="2:3">
      <c r="B184" s="3"/>
      <c r="C184" s="3"/>
    </row>
    <row r="185" spans="2:3">
      <c r="B185" s="3"/>
      <c r="C185" s="3"/>
    </row>
    <row r="186" spans="2:3">
      <c r="B186" s="3"/>
      <c r="C186" s="3"/>
    </row>
    <row r="187" spans="2:3">
      <c r="B187" s="3"/>
      <c r="C187" s="3"/>
    </row>
    <row r="188" spans="2:3">
      <c r="B188" s="3"/>
      <c r="C188" s="3"/>
    </row>
    <row r="189" spans="2:3">
      <c r="B189" s="3"/>
      <c r="C189" s="3"/>
    </row>
    <row r="190" spans="2:3">
      <c r="B190" s="3"/>
      <c r="C190" s="3"/>
    </row>
    <row r="191" spans="2:3">
      <c r="B191" s="3"/>
      <c r="C191" s="3"/>
    </row>
    <row r="192" spans="2:3">
      <c r="B192" s="3"/>
      <c r="C192" s="3"/>
    </row>
    <row r="193" spans="2:3">
      <c r="B193" s="3"/>
      <c r="C193" s="3"/>
    </row>
    <row r="194" spans="2:3">
      <c r="B194" s="3"/>
      <c r="C194" s="3"/>
    </row>
    <row r="195" spans="2:3">
      <c r="B195" s="3"/>
      <c r="C195" s="3"/>
    </row>
    <row r="196" spans="2:3">
      <c r="B196" s="3"/>
      <c r="C196" s="3"/>
    </row>
    <row r="197" spans="2:3">
      <c r="B197" s="3"/>
      <c r="C197" s="3"/>
    </row>
    <row r="198" spans="2:3">
      <c r="B198" s="3"/>
      <c r="C198" s="3"/>
    </row>
    <row r="199" spans="2:3">
      <c r="B199" s="3"/>
      <c r="C199" s="3"/>
    </row>
    <row r="200" spans="2:3">
      <c r="B200" s="3"/>
      <c r="C200" s="3"/>
    </row>
    <row r="201" spans="2:3">
      <c r="B201" s="3"/>
      <c r="C201" s="3"/>
    </row>
    <row r="202" spans="2:3">
      <c r="B202" s="3"/>
      <c r="C202" s="3"/>
    </row>
    <row r="203" spans="2:3">
      <c r="B203" s="3"/>
      <c r="C203" s="3"/>
    </row>
    <row r="204" spans="2:3">
      <c r="B204" s="3"/>
      <c r="C204" s="3"/>
    </row>
    <row r="205" spans="2:3">
      <c r="B205" s="3"/>
      <c r="C205" s="3"/>
    </row>
    <row r="206" spans="2:3">
      <c r="B206" s="3"/>
      <c r="C206" s="3"/>
    </row>
    <row r="207" spans="2:3">
      <c r="B207" s="3"/>
      <c r="C207" s="3"/>
    </row>
    <row r="208" spans="2:3">
      <c r="B208" s="3"/>
      <c r="C208" s="3"/>
    </row>
    <row r="209" spans="2:3">
      <c r="B209" s="3"/>
      <c r="C209" s="3"/>
    </row>
    <row r="210" spans="2:3">
      <c r="B210" s="3"/>
      <c r="C210" s="3"/>
    </row>
    <row r="211" spans="2:3">
      <c r="B211" s="3"/>
      <c r="C211" s="3"/>
    </row>
    <row r="212" spans="2:3">
      <c r="B212" s="3"/>
      <c r="C212" s="3"/>
    </row>
    <row r="213" spans="2:3">
      <c r="B213" s="3"/>
      <c r="C213" s="3"/>
    </row>
    <row r="214" spans="2:3">
      <c r="B214" s="3"/>
      <c r="C214" s="3"/>
    </row>
    <row r="215" spans="2:3">
      <c r="B215" s="3"/>
      <c r="C215" s="3"/>
    </row>
    <row r="216" spans="2:3">
      <c r="B216" s="3"/>
      <c r="C216" s="3"/>
    </row>
    <row r="217" spans="2:3">
      <c r="B217" s="3"/>
      <c r="C217" s="3"/>
    </row>
    <row r="218" spans="2:3">
      <c r="B218" s="3"/>
      <c r="C218" s="3"/>
    </row>
    <row r="219" spans="2:3">
      <c r="B219" s="3"/>
      <c r="C219" s="3"/>
    </row>
    <row r="220" spans="2:3">
      <c r="B220" s="3"/>
      <c r="C220" s="3"/>
    </row>
    <row r="221" spans="2:3">
      <c r="B221" s="3"/>
      <c r="C221" s="3"/>
    </row>
    <row r="222" spans="2:3">
      <c r="B222" s="3"/>
      <c r="C222" s="3"/>
    </row>
    <row r="223" spans="2:3">
      <c r="B223" s="3"/>
      <c r="C223" s="3"/>
    </row>
    <row r="224" spans="2:3">
      <c r="B224" s="3"/>
      <c r="C224" s="3"/>
    </row>
    <row r="225" spans="2:3">
      <c r="B225" s="3"/>
      <c r="C225" s="3"/>
    </row>
    <row r="226" spans="2:3">
      <c r="B226" s="3"/>
      <c r="C226" s="3"/>
    </row>
    <row r="227" spans="2:3">
      <c r="B227" s="3"/>
      <c r="C227" s="3"/>
    </row>
    <row r="228" spans="2:3">
      <c r="B228" s="3"/>
      <c r="C228" s="3"/>
    </row>
    <row r="229" spans="2:3">
      <c r="B229" s="3"/>
      <c r="C229" s="3"/>
    </row>
    <row r="230" spans="2:3">
      <c r="B230" s="3"/>
      <c r="C230" s="3"/>
    </row>
    <row r="231" spans="2:3">
      <c r="B231" s="3"/>
      <c r="C231" s="3"/>
    </row>
    <row r="232" spans="2:3">
      <c r="B232" s="3"/>
      <c r="C232" s="3"/>
    </row>
    <row r="233" spans="2:3">
      <c r="B233" s="3"/>
      <c r="C233" s="3"/>
    </row>
    <row r="234" spans="2:3">
      <c r="B234" s="3"/>
      <c r="C234" s="3"/>
    </row>
    <row r="235" spans="2:3">
      <c r="B235" s="3"/>
      <c r="C235" s="3"/>
    </row>
    <row r="236" spans="2:3">
      <c r="B236" s="3"/>
      <c r="C236" s="3"/>
    </row>
    <row r="237" spans="2:3">
      <c r="B237" s="3"/>
      <c r="C237" s="3"/>
    </row>
    <row r="238" spans="2:3">
      <c r="B238" s="3"/>
      <c r="C238" s="3"/>
    </row>
    <row r="239" spans="2:3">
      <c r="B239" s="3"/>
      <c r="C239" s="3"/>
    </row>
    <row r="240" spans="2:3">
      <c r="B240" s="3"/>
      <c r="C240" s="3"/>
    </row>
    <row r="241" spans="2:3">
      <c r="B241" s="3"/>
      <c r="C241" s="3"/>
    </row>
    <row r="242" spans="2:3">
      <c r="B242" s="3"/>
      <c r="C242" s="3"/>
    </row>
    <row r="243" spans="2:3">
      <c r="B243" s="3"/>
      <c r="C243" s="3"/>
    </row>
    <row r="244" spans="2:3">
      <c r="B244" s="3"/>
      <c r="C244" s="3"/>
    </row>
    <row r="245" spans="2:3">
      <c r="B245" s="3"/>
      <c r="C245" s="3"/>
    </row>
    <row r="246" spans="2:3">
      <c r="B246" s="3"/>
      <c r="C246" s="3"/>
    </row>
    <row r="247" spans="2:3">
      <c r="B247" s="3"/>
      <c r="C247" s="3"/>
    </row>
    <row r="248" spans="2:3">
      <c r="B248" s="3"/>
      <c r="C248" s="3"/>
    </row>
    <row r="249" spans="2:3">
      <c r="B249" s="3"/>
      <c r="C249" s="3"/>
    </row>
    <row r="250" spans="2:3">
      <c r="B250" s="3"/>
      <c r="C250" s="3"/>
    </row>
    <row r="251" spans="2:3">
      <c r="B251" s="3"/>
      <c r="C251" s="3"/>
    </row>
    <row r="252" spans="2:3">
      <c r="B252" s="3"/>
      <c r="C252" s="3"/>
    </row>
    <row r="253" spans="2:3">
      <c r="B253" s="3"/>
      <c r="C253" s="3"/>
    </row>
    <row r="254" spans="2:3">
      <c r="B254" s="3"/>
      <c r="C254" s="3"/>
    </row>
    <row r="255" spans="2:3">
      <c r="B255" s="3"/>
      <c r="C255" s="3"/>
    </row>
    <row r="256" spans="2:3">
      <c r="B256" s="3"/>
      <c r="C256" s="3"/>
    </row>
    <row r="257" spans="2:3">
      <c r="B257" s="3"/>
      <c r="C257" s="3"/>
    </row>
    <row r="258" spans="2:3">
      <c r="B258" s="3"/>
      <c r="C258" s="3"/>
    </row>
    <row r="259" spans="2:3">
      <c r="B259" s="3"/>
      <c r="C259" s="3"/>
    </row>
    <row r="260" spans="2:3">
      <c r="B260" s="3"/>
      <c r="C260" s="3"/>
    </row>
    <row r="261" spans="2:3">
      <c r="B261" s="3"/>
      <c r="C261" s="3"/>
    </row>
    <row r="262" spans="2:3">
      <c r="B262" s="3"/>
      <c r="C262" s="3"/>
    </row>
    <row r="263" spans="2:3">
      <c r="B263" s="3"/>
      <c r="C263" s="3"/>
    </row>
    <row r="264" spans="2:3">
      <c r="B264" s="3"/>
      <c r="C264" s="3"/>
    </row>
    <row r="265" spans="2:3">
      <c r="B265" s="3"/>
      <c r="C265" s="3"/>
    </row>
    <row r="266" spans="2:3">
      <c r="B266" s="3"/>
      <c r="C266" s="3"/>
    </row>
    <row r="267" spans="2:3">
      <c r="B267" s="3"/>
      <c r="C267" s="3"/>
    </row>
    <row r="268" spans="2:3">
      <c r="B268" s="3"/>
      <c r="C268" s="3"/>
    </row>
    <row r="269" spans="2:3">
      <c r="B269" s="3"/>
      <c r="C269" s="3"/>
    </row>
    <row r="270" spans="2:3">
      <c r="B270" s="3"/>
      <c r="C270" s="3"/>
    </row>
    <row r="271" spans="2:3">
      <c r="B271" s="3"/>
      <c r="C271" s="3"/>
    </row>
    <row r="272" spans="2:3">
      <c r="B272" s="3"/>
      <c r="C272" s="3"/>
    </row>
    <row r="273" spans="2:3">
      <c r="B273" s="3"/>
      <c r="C273" s="3"/>
    </row>
    <row r="274" spans="2:3">
      <c r="B274" s="3"/>
      <c r="C274" s="3"/>
    </row>
    <row r="275" spans="2:3">
      <c r="B275" s="3"/>
      <c r="C275" s="3"/>
    </row>
    <row r="276" spans="2:3">
      <c r="B276" s="3"/>
      <c r="C276" s="3"/>
    </row>
    <row r="277" spans="2:3">
      <c r="B277" s="3"/>
      <c r="C277" s="3"/>
    </row>
    <row r="278" spans="2:3">
      <c r="B278" s="3"/>
      <c r="C278" s="3"/>
    </row>
    <row r="279" spans="2:3">
      <c r="B279" s="3"/>
      <c r="C279" s="3"/>
    </row>
    <row r="280" spans="2:3">
      <c r="B280" s="3"/>
      <c r="C280" s="3"/>
    </row>
    <row r="281" spans="2:3">
      <c r="B281" s="3"/>
      <c r="C281" s="3"/>
    </row>
    <row r="282" spans="2:3">
      <c r="B282" s="3"/>
      <c r="C282" s="3"/>
    </row>
    <row r="283" spans="2:3">
      <c r="B283" s="3"/>
      <c r="C283" s="3"/>
    </row>
    <row r="284" spans="2:3">
      <c r="B284" s="3"/>
      <c r="C284" s="3"/>
    </row>
    <row r="285" spans="2:3">
      <c r="B285" s="3"/>
      <c r="C285" s="3"/>
    </row>
    <row r="286" spans="2:3">
      <c r="B286" s="3"/>
      <c r="C286" s="3"/>
    </row>
    <row r="287" spans="2:3">
      <c r="B287" s="3"/>
      <c r="C287" s="3"/>
    </row>
    <row r="288" spans="2:3">
      <c r="B288" s="3"/>
      <c r="C288" s="3"/>
    </row>
    <row r="289" spans="2:3">
      <c r="B289" s="3"/>
      <c r="C289" s="3"/>
    </row>
    <row r="290" spans="2:3">
      <c r="B290" s="3"/>
      <c r="C290" s="3"/>
    </row>
    <row r="291" spans="2:3">
      <c r="B291" s="3"/>
      <c r="C291" s="3"/>
    </row>
    <row r="292" spans="2:3">
      <c r="B292" s="3"/>
      <c r="C292" s="3"/>
    </row>
    <row r="293" spans="2:3">
      <c r="B293" s="3"/>
      <c r="C293" s="3"/>
    </row>
    <row r="294" spans="2:3">
      <c r="B294" s="3"/>
      <c r="C294" s="3"/>
    </row>
    <row r="295" spans="2:3">
      <c r="B295" s="3"/>
      <c r="C295" s="3"/>
    </row>
    <row r="296" spans="2:3">
      <c r="B296" s="3"/>
      <c r="C296" s="3"/>
    </row>
    <row r="297" spans="2:3">
      <c r="B297" s="3"/>
      <c r="C297" s="3"/>
    </row>
    <row r="298" spans="2:3">
      <c r="B298" s="3"/>
      <c r="C298" s="3"/>
    </row>
    <row r="299" spans="2:3">
      <c r="B299" s="3"/>
      <c r="C299" s="3"/>
    </row>
    <row r="300" spans="2:3">
      <c r="B300" s="3"/>
      <c r="C300" s="3"/>
    </row>
    <row r="301" spans="2:3">
      <c r="B301" s="3"/>
      <c r="C301" s="3"/>
    </row>
    <row r="302" spans="2:3">
      <c r="B302" s="3"/>
      <c r="C302" s="3"/>
    </row>
    <row r="303" spans="2:3">
      <c r="B303" s="3"/>
      <c r="C303" s="3"/>
    </row>
    <row r="304" spans="2:3">
      <c r="B304" s="3"/>
      <c r="C304" s="3"/>
    </row>
    <row r="305" spans="2:3">
      <c r="B305" s="3"/>
      <c r="C305" s="3"/>
    </row>
    <row r="306" spans="2:3">
      <c r="B306" s="3"/>
      <c r="C306" s="3"/>
    </row>
    <row r="307" spans="2:3">
      <c r="B307" s="3"/>
      <c r="C307" s="3"/>
    </row>
    <row r="308" spans="2:3">
      <c r="B308" s="3"/>
      <c r="C308" s="3"/>
    </row>
    <row r="309" spans="2:3">
      <c r="B309" s="3"/>
      <c r="C309" s="3"/>
    </row>
    <row r="310" spans="2:3">
      <c r="B310" s="3"/>
      <c r="C310" s="3"/>
    </row>
    <row r="311" spans="2:3">
      <c r="B311" s="3"/>
      <c r="C311" s="3"/>
    </row>
    <row r="312" spans="2:3">
      <c r="B312" s="3"/>
      <c r="C312" s="3"/>
    </row>
    <row r="313" spans="2:3">
      <c r="B313" s="3"/>
      <c r="C313" s="3"/>
    </row>
    <row r="314" spans="2:3">
      <c r="B314" s="3"/>
      <c r="C314" s="3"/>
    </row>
    <row r="315" spans="2:3">
      <c r="B315" s="3"/>
      <c r="C315" s="3"/>
    </row>
    <row r="316" spans="2:3">
      <c r="B316" s="3"/>
      <c r="C316" s="3"/>
    </row>
    <row r="317" spans="2:3">
      <c r="B317" s="3"/>
      <c r="C317" s="3"/>
    </row>
    <row r="318" spans="2:3">
      <c r="B318" s="3"/>
      <c r="C318" s="3"/>
    </row>
    <row r="319" spans="2:3">
      <c r="B319" s="3"/>
      <c r="C319" s="3"/>
    </row>
    <row r="320" spans="2:3">
      <c r="B320" s="3"/>
      <c r="C320" s="3"/>
    </row>
    <row r="321" spans="2:3">
      <c r="B321" s="3"/>
      <c r="C321" s="3"/>
    </row>
    <row r="322" spans="2:3">
      <c r="B322" s="3"/>
      <c r="C322" s="3"/>
    </row>
    <row r="323" spans="2:3">
      <c r="B323" s="3"/>
      <c r="C323" s="3"/>
    </row>
    <row r="324" spans="2:3">
      <c r="B324" s="3"/>
      <c r="C324" s="3"/>
    </row>
    <row r="325" spans="2:3">
      <c r="B325" s="3"/>
      <c r="C325" s="3"/>
    </row>
    <row r="326" spans="2:3">
      <c r="B326" s="3"/>
      <c r="C326" s="3"/>
    </row>
    <row r="327" spans="2:3">
      <c r="B327" s="3"/>
      <c r="C327" s="3"/>
    </row>
    <row r="328" spans="2:3">
      <c r="B328" s="3"/>
      <c r="C328" s="3"/>
    </row>
    <row r="329" spans="2:3">
      <c r="B329" s="3"/>
      <c r="C329" s="3"/>
    </row>
    <row r="330" spans="2:3">
      <c r="B330" s="3"/>
      <c r="C330" s="3"/>
    </row>
    <row r="331" spans="2:3">
      <c r="B331" s="3"/>
      <c r="C331" s="3"/>
    </row>
    <row r="332" spans="2:3">
      <c r="B332" s="3"/>
      <c r="C332" s="3"/>
    </row>
    <row r="333" spans="2:3">
      <c r="B333" s="3"/>
      <c r="C333" s="3"/>
    </row>
    <row r="334" spans="2:3">
      <c r="B334" s="3"/>
      <c r="C334" s="3"/>
    </row>
    <row r="335" spans="2:3">
      <c r="B335" s="3"/>
      <c r="C335" s="3"/>
    </row>
    <row r="336" spans="2:3">
      <c r="B336" s="3"/>
      <c r="C336" s="3"/>
    </row>
    <row r="337" spans="2:3">
      <c r="B337" s="3"/>
      <c r="C337" s="3"/>
    </row>
    <row r="338" spans="2:3">
      <c r="B338" s="3"/>
      <c r="C338" s="3"/>
    </row>
    <row r="339" spans="2:3">
      <c r="B339" s="3"/>
      <c r="C339" s="3"/>
    </row>
    <row r="340" spans="2:3">
      <c r="B340" s="3"/>
      <c r="C340" s="3"/>
    </row>
    <row r="341" spans="2:3">
      <c r="B341" s="3"/>
      <c r="C341" s="3"/>
    </row>
    <row r="342" spans="2:3">
      <c r="B342" s="3"/>
      <c r="C342" s="3"/>
    </row>
    <row r="343" spans="2:3">
      <c r="B343" s="3"/>
      <c r="C343" s="3"/>
    </row>
    <row r="344" spans="2:3">
      <c r="B344" s="3"/>
      <c r="C344" s="3"/>
    </row>
    <row r="345" spans="2:3">
      <c r="B345" s="3"/>
      <c r="C345" s="3"/>
    </row>
    <row r="346" spans="2:3">
      <c r="B346" s="3"/>
      <c r="C346" s="3"/>
    </row>
    <row r="347" spans="2:3">
      <c r="B347" s="3"/>
      <c r="C347" s="3"/>
    </row>
    <row r="348" spans="2:3">
      <c r="B348" s="3"/>
      <c r="C348" s="3"/>
    </row>
    <row r="349" spans="2:3">
      <c r="B349" s="3"/>
      <c r="C349" s="3"/>
    </row>
    <row r="350" spans="2:3">
      <c r="B350" s="3"/>
      <c r="C350" s="3"/>
    </row>
    <row r="351" spans="2:3">
      <c r="B351" s="3"/>
      <c r="C351" s="3"/>
    </row>
    <row r="352" spans="2:3">
      <c r="B352" s="3"/>
      <c r="C352" s="3"/>
    </row>
    <row r="353" spans="2:3">
      <c r="B353" s="3"/>
      <c r="C353" s="3"/>
    </row>
    <row r="354" spans="2:3">
      <c r="B354" s="3"/>
      <c r="C354" s="3"/>
    </row>
    <row r="355" spans="2:3">
      <c r="B355" s="3"/>
      <c r="C355" s="3"/>
    </row>
    <row r="356" spans="2:3">
      <c r="B356" s="3"/>
      <c r="C356" s="3"/>
    </row>
    <row r="357" spans="2:3">
      <c r="B357" s="3"/>
      <c r="C357" s="3"/>
    </row>
    <row r="358" spans="2:3">
      <c r="B358" s="3"/>
      <c r="C358" s="3"/>
    </row>
    <row r="359" spans="2:3">
      <c r="B359" s="3"/>
      <c r="C359" s="3"/>
    </row>
    <row r="360" spans="2:3">
      <c r="B360" s="3"/>
      <c r="C360" s="3"/>
    </row>
    <row r="361" spans="2:3">
      <c r="B361" s="3"/>
      <c r="C361" s="3"/>
    </row>
    <row r="362" spans="2:3">
      <c r="B362" s="3"/>
      <c r="C362" s="3"/>
    </row>
    <row r="363" spans="2:3">
      <c r="B363" s="3"/>
      <c r="C363" s="3"/>
    </row>
    <row r="364" spans="2:3">
      <c r="B364" s="3"/>
      <c r="C364" s="3"/>
    </row>
    <row r="365" spans="2:3">
      <c r="B365" s="3"/>
      <c r="C365" s="3"/>
    </row>
    <row r="366" spans="2:3">
      <c r="B366" s="3"/>
      <c r="C366" s="3"/>
    </row>
    <row r="367" spans="2:3">
      <c r="B367" s="3"/>
      <c r="C367" s="3"/>
    </row>
    <row r="368" spans="2:3">
      <c r="B368" s="3"/>
      <c r="C368" s="3"/>
    </row>
    <row r="369" spans="2:3">
      <c r="B369" s="3"/>
      <c r="C369" s="3"/>
    </row>
    <row r="370" spans="2:3">
      <c r="B370" s="3"/>
      <c r="C370" s="3"/>
    </row>
    <row r="371" spans="2:3">
      <c r="B371" s="3"/>
      <c r="C371" s="3"/>
    </row>
    <row r="372" spans="2:3">
      <c r="B372" s="3"/>
      <c r="C372" s="3"/>
    </row>
    <row r="373" spans="2:3">
      <c r="B373" s="3"/>
      <c r="C373" s="3"/>
    </row>
    <row r="374" spans="2:3">
      <c r="B374" s="3"/>
      <c r="C374" s="3"/>
    </row>
    <row r="375" spans="2:3">
      <c r="B375" s="3"/>
      <c r="C375" s="3"/>
    </row>
    <row r="376" spans="2:3">
      <c r="B376" s="3"/>
      <c r="C376" s="3"/>
    </row>
    <row r="377" spans="2:3">
      <c r="B377" s="3"/>
      <c r="C377" s="3"/>
    </row>
    <row r="378" spans="2:3">
      <c r="B378" s="3"/>
      <c r="C378" s="3"/>
    </row>
    <row r="379" spans="2:3">
      <c r="B379" s="3"/>
      <c r="C379" s="3"/>
    </row>
    <row r="380" spans="2:3">
      <c r="B380" s="3"/>
      <c r="C380" s="3"/>
    </row>
    <row r="381" spans="2:3">
      <c r="B381" s="3"/>
      <c r="C381" s="3"/>
    </row>
    <row r="382" spans="2:3">
      <c r="B382" s="3"/>
      <c r="C382" s="3"/>
    </row>
    <row r="383" spans="2:3">
      <c r="B383" s="3"/>
      <c r="C383" s="3"/>
    </row>
    <row r="384" spans="2:3">
      <c r="B384" s="3"/>
      <c r="C384" s="3"/>
    </row>
    <row r="385" spans="2:3">
      <c r="B385" s="3"/>
      <c r="C385" s="3"/>
    </row>
    <row r="386" spans="2:3">
      <c r="B386" s="3"/>
      <c r="C386" s="3"/>
    </row>
    <row r="387" spans="2:3">
      <c r="B387" s="3"/>
      <c r="C387" s="3"/>
    </row>
    <row r="388" spans="2:3">
      <c r="B388" s="3"/>
      <c r="C388" s="3"/>
    </row>
    <row r="389" spans="2:3">
      <c r="B389" s="3"/>
      <c r="C389" s="3"/>
    </row>
    <row r="390" spans="2:3">
      <c r="B390" s="3"/>
      <c r="C390" s="3"/>
    </row>
    <row r="391" spans="2:3">
      <c r="B391" s="3"/>
      <c r="C391" s="3"/>
    </row>
    <row r="392" spans="2:3">
      <c r="B392" s="3"/>
      <c r="C392" s="3"/>
    </row>
    <row r="393" spans="2:3">
      <c r="B393" s="3"/>
      <c r="C393" s="3"/>
    </row>
    <row r="394" spans="2:3">
      <c r="B394" s="3"/>
      <c r="C394" s="3"/>
    </row>
    <row r="395" spans="2:3">
      <c r="B395" s="3"/>
      <c r="C395" s="3"/>
    </row>
    <row r="396" spans="2:3">
      <c r="B396" s="3"/>
      <c r="C396" s="3"/>
    </row>
    <row r="397" spans="2:3">
      <c r="B397" s="3"/>
      <c r="C397" s="3"/>
    </row>
    <row r="398" spans="2:3">
      <c r="B398" s="3"/>
      <c r="C398" s="3"/>
    </row>
    <row r="399" spans="2:3">
      <c r="B399" s="3"/>
      <c r="C399" s="3"/>
    </row>
    <row r="400" spans="2:3">
      <c r="B400" s="3"/>
      <c r="C400" s="3"/>
    </row>
    <row r="401" spans="2:3">
      <c r="B401" s="3"/>
      <c r="C401" s="3"/>
    </row>
    <row r="402" spans="2:3">
      <c r="B402" s="3"/>
      <c r="C402" s="3"/>
    </row>
    <row r="403" spans="2:3">
      <c r="B403" s="3"/>
      <c r="C403" s="3"/>
    </row>
    <row r="404" spans="2:3">
      <c r="B404" s="3"/>
      <c r="C404" s="3"/>
    </row>
    <row r="405" spans="2:3">
      <c r="B405" s="3"/>
      <c r="C405" s="3"/>
    </row>
    <row r="406" spans="2:3">
      <c r="B406" s="3"/>
      <c r="C406" s="3"/>
    </row>
    <row r="407" spans="2:3">
      <c r="B407" s="3"/>
      <c r="C407" s="3"/>
    </row>
    <row r="408" spans="2:3">
      <c r="B408" s="3"/>
      <c r="C408" s="3"/>
    </row>
    <row r="409" spans="2:3">
      <c r="B409" s="3"/>
      <c r="C409" s="3"/>
    </row>
    <row r="410" spans="2:3">
      <c r="B410" s="3"/>
      <c r="C410" s="3"/>
    </row>
    <row r="411" spans="2:3">
      <c r="B411" s="3"/>
      <c r="C411" s="3"/>
    </row>
    <row r="412" spans="2:3">
      <c r="B412" s="3"/>
      <c r="C412" s="3"/>
    </row>
    <row r="413" spans="2:3">
      <c r="B413" s="3"/>
      <c r="C413" s="3"/>
    </row>
    <row r="414" spans="2:3">
      <c r="B414" s="3"/>
      <c r="C414" s="3"/>
    </row>
    <row r="415" spans="2:3">
      <c r="B415" s="3"/>
      <c r="C415" s="3"/>
    </row>
    <row r="416" spans="2:3">
      <c r="B416" s="3"/>
      <c r="C416" s="3"/>
    </row>
    <row r="417" spans="2:3">
      <c r="B417" s="3"/>
      <c r="C417" s="3"/>
    </row>
    <row r="418" spans="2:3">
      <c r="B418" s="3"/>
      <c r="C418" s="3"/>
    </row>
    <row r="419" spans="2:3">
      <c r="B419" s="3"/>
      <c r="C419" s="3"/>
    </row>
    <row r="420" spans="2:3">
      <c r="B420" s="3"/>
      <c r="C420" s="3"/>
    </row>
    <row r="421" spans="2:3">
      <c r="B421" s="3"/>
      <c r="C421" s="3"/>
    </row>
    <row r="422" spans="2:3">
      <c r="B422" s="3"/>
      <c r="C422" s="3"/>
    </row>
    <row r="423" spans="2:3">
      <c r="B423" s="3"/>
      <c r="C423" s="3"/>
    </row>
    <row r="424" spans="2:3">
      <c r="B424" s="3"/>
      <c r="C424" s="3"/>
    </row>
    <row r="425" spans="2:3">
      <c r="B425" s="3"/>
      <c r="C425" s="3"/>
    </row>
    <row r="426" spans="2:3">
      <c r="B426" s="3"/>
      <c r="C426" s="3"/>
    </row>
    <row r="427" spans="2:3">
      <c r="B427" s="3"/>
      <c r="C427" s="3"/>
    </row>
    <row r="428" spans="2:3">
      <c r="B428" s="3"/>
      <c r="C428" s="3"/>
    </row>
    <row r="429" spans="2:3">
      <c r="B429" s="3"/>
      <c r="C429" s="3"/>
    </row>
    <row r="430" spans="2:3">
      <c r="B430" s="3"/>
      <c r="C430" s="3"/>
    </row>
    <row r="431" spans="2:3">
      <c r="B431" s="3"/>
      <c r="C431" s="3"/>
    </row>
    <row r="432" spans="2:3">
      <c r="B432" s="3"/>
      <c r="C432" s="3"/>
    </row>
    <row r="433" spans="2:3">
      <c r="B433" s="3"/>
      <c r="C433" s="3"/>
    </row>
    <row r="434" spans="2:3">
      <c r="B434" s="3"/>
      <c r="C434" s="3"/>
    </row>
    <row r="435" spans="2:3">
      <c r="B435" s="3"/>
      <c r="C435" s="3"/>
    </row>
    <row r="436" spans="2:3">
      <c r="B436" s="3"/>
      <c r="C436" s="3"/>
    </row>
    <row r="437" spans="2:3">
      <c r="B437" s="3"/>
      <c r="C437" s="3"/>
    </row>
    <row r="438" spans="2:3">
      <c r="B438" s="3"/>
      <c r="C438" s="3"/>
    </row>
    <row r="439" spans="2:3">
      <c r="B439" s="3"/>
      <c r="C439" s="3"/>
    </row>
    <row r="440" spans="2:3">
      <c r="B440" s="3"/>
      <c r="C440" s="3"/>
    </row>
    <row r="441" spans="2:3">
      <c r="B441" s="3"/>
      <c r="C441" s="3"/>
    </row>
    <row r="442" spans="2:3">
      <c r="B442" s="3"/>
      <c r="C442" s="3"/>
    </row>
    <row r="443" spans="2:3">
      <c r="B443" s="3"/>
      <c r="C443" s="3"/>
    </row>
    <row r="444" spans="2:3">
      <c r="B444" s="3"/>
      <c r="C444" s="3"/>
    </row>
    <row r="445" spans="2:3">
      <c r="B445" s="3"/>
      <c r="C445" s="3"/>
    </row>
    <row r="446" spans="2:3">
      <c r="B446" s="3"/>
      <c r="C446" s="3"/>
    </row>
    <row r="447" spans="2:3">
      <c r="B447" s="3"/>
      <c r="C447" s="3"/>
    </row>
    <row r="448" spans="2:3">
      <c r="B448" s="3"/>
      <c r="C448" s="3"/>
    </row>
    <row r="449" spans="2:3">
      <c r="B449" s="3"/>
      <c r="C449" s="3"/>
    </row>
    <row r="450" spans="2:3">
      <c r="B450" s="3"/>
      <c r="C450" s="3"/>
    </row>
    <row r="451" spans="2:3">
      <c r="B451" s="3"/>
      <c r="C451" s="3"/>
    </row>
    <row r="452" spans="2:3">
      <c r="B452" s="3"/>
      <c r="C452" s="3"/>
    </row>
    <row r="453" spans="2:3">
      <c r="B453" s="3"/>
      <c r="C453" s="3"/>
    </row>
    <row r="454" spans="2:3">
      <c r="B454" s="3"/>
      <c r="C454" s="3"/>
    </row>
    <row r="455" spans="2:3">
      <c r="B455" s="3"/>
      <c r="C455" s="3"/>
    </row>
    <row r="456" spans="2:3">
      <c r="B456" s="3"/>
      <c r="C456" s="3"/>
    </row>
  </sheetData>
  <mergeCells count="1">
    <mergeCell ref="AC6:AD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2DF1B-F870-4170-80DF-6CA795CC67CF}">
  <dimension ref="B2:P452"/>
  <sheetViews>
    <sheetView showGridLines="0" zoomScaleNormal="100" workbookViewId="0">
      <selection activeCell="D1" sqref="D1"/>
    </sheetView>
  </sheetViews>
  <sheetFormatPr baseColWidth="10" defaultRowHeight="15" outlineLevelRow="1"/>
  <cols>
    <col min="1" max="1" width="3.28515625" customWidth="1"/>
    <col min="2" max="3" width="39.85546875" customWidth="1"/>
    <col min="4" max="10" width="11.42578125" style="46" customWidth="1"/>
    <col min="11" max="11" width="2.28515625" style="46" customWidth="1"/>
    <col min="12" max="13" width="11.5703125" style="46" customWidth="1"/>
  </cols>
  <sheetData>
    <row r="2" spans="2:13" s="3" customFormat="1" ht="15.75" thickBot="1">
      <c r="B2" s="1" t="s">
        <v>0</v>
      </c>
      <c r="C2" s="1"/>
      <c r="D2" s="40"/>
      <c r="E2" s="40"/>
      <c r="F2" s="40"/>
      <c r="G2" s="40"/>
      <c r="H2" s="40"/>
      <c r="I2" s="40"/>
      <c r="J2" s="40"/>
      <c r="K2" s="41"/>
      <c r="L2" s="40"/>
      <c r="M2" s="40"/>
    </row>
    <row r="3" spans="2:13" s="3" customFormat="1">
      <c r="B3" s="4" t="s">
        <v>203</v>
      </c>
      <c r="C3" s="4" t="s">
        <v>204</v>
      </c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2:13" s="3" customFormat="1" ht="14.25">
      <c r="D4" s="41"/>
      <c r="E4" s="41"/>
      <c r="F4" s="41"/>
      <c r="G4" s="41"/>
      <c r="H4" s="41"/>
      <c r="I4" s="41"/>
      <c r="J4" s="41"/>
      <c r="K4" s="41"/>
      <c r="L4" s="41"/>
      <c r="M4" s="41"/>
    </row>
    <row r="5" spans="2:13" s="3" customFormat="1" ht="14.25"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2:13" s="3" customFormat="1">
      <c r="B6" s="39" t="s">
        <v>276</v>
      </c>
      <c r="C6" s="39" t="s">
        <v>273</v>
      </c>
      <c r="D6" s="42">
        <v>2018</v>
      </c>
      <c r="E6" s="42">
        <v>2019</v>
      </c>
      <c r="F6" s="42">
        <v>2020</v>
      </c>
      <c r="G6" s="42">
        <v>2021</v>
      </c>
      <c r="H6" s="42">
        <v>2022</v>
      </c>
      <c r="I6" s="42">
        <v>2023</v>
      </c>
      <c r="J6" s="42" t="s">
        <v>356</v>
      </c>
      <c r="K6" s="41"/>
      <c r="L6" s="62" t="s">
        <v>315</v>
      </c>
      <c r="M6" s="62"/>
    </row>
    <row r="7" spans="2:13" s="3" customFormat="1" ht="14.25">
      <c r="B7" s="38" t="s">
        <v>274</v>
      </c>
      <c r="C7" s="38" t="s">
        <v>275</v>
      </c>
      <c r="D7" s="41"/>
      <c r="E7" s="41"/>
      <c r="F7" s="41"/>
      <c r="G7" s="41"/>
      <c r="H7" s="41"/>
      <c r="I7" s="41"/>
      <c r="J7" s="41"/>
      <c r="K7" s="41"/>
      <c r="L7" s="41"/>
      <c r="M7" s="41"/>
    </row>
    <row r="8" spans="2:13" s="3" customFormat="1" ht="14.25">
      <c r="B8" s="38" t="s">
        <v>308</v>
      </c>
      <c r="C8" s="38" t="s">
        <v>310</v>
      </c>
      <c r="D8" s="57" t="s">
        <v>312</v>
      </c>
      <c r="E8" s="57" t="s">
        <v>312</v>
      </c>
      <c r="F8" s="57" t="s">
        <v>312</v>
      </c>
      <c r="G8" s="57" t="s">
        <v>312</v>
      </c>
      <c r="H8" s="57" t="s">
        <v>312</v>
      </c>
      <c r="I8" s="57" t="s">
        <v>312</v>
      </c>
      <c r="J8" s="67" t="s">
        <v>312</v>
      </c>
      <c r="K8" s="41"/>
    </row>
    <row r="9" spans="2:13" s="3" customFormat="1" ht="14.45" customHeight="1">
      <c r="B9" s="38" t="s">
        <v>309</v>
      </c>
      <c r="C9" s="38" t="s">
        <v>311</v>
      </c>
      <c r="D9" s="57" t="s">
        <v>313</v>
      </c>
      <c r="E9" s="57" t="s">
        <v>313</v>
      </c>
      <c r="F9" s="57" t="s">
        <v>313</v>
      </c>
      <c r="G9" s="57" t="s">
        <v>313</v>
      </c>
      <c r="H9" s="57" t="s">
        <v>313</v>
      </c>
      <c r="I9" s="57" t="s">
        <v>313</v>
      </c>
      <c r="J9" s="57" t="s">
        <v>313</v>
      </c>
      <c r="K9" s="41"/>
      <c r="L9" s="60" t="s">
        <v>316</v>
      </c>
      <c r="M9" s="60"/>
    </row>
    <row r="10" spans="2:13" s="3" customFormat="1" ht="14.45" customHeight="1">
      <c r="B10" s="38" t="s">
        <v>304</v>
      </c>
      <c r="C10" s="38" t="s">
        <v>306</v>
      </c>
      <c r="D10" s="41" t="s">
        <v>314</v>
      </c>
      <c r="E10" s="41" t="s">
        <v>314</v>
      </c>
      <c r="F10" s="41" t="s">
        <v>314</v>
      </c>
      <c r="G10" s="57" t="s">
        <v>314</v>
      </c>
      <c r="H10" s="57" t="s">
        <v>314</v>
      </c>
      <c r="I10" s="57" t="s">
        <v>314</v>
      </c>
      <c r="J10" s="57" t="s">
        <v>314</v>
      </c>
      <c r="K10" s="41"/>
      <c r="L10" s="60" t="s">
        <v>317</v>
      </c>
      <c r="M10" s="60"/>
    </row>
    <row r="11" spans="2:13" s="3" customFormat="1" ht="14.45" customHeight="1">
      <c r="B11" s="38" t="s">
        <v>305</v>
      </c>
      <c r="C11" s="38" t="s">
        <v>307</v>
      </c>
      <c r="D11" s="57" t="s">
        <v>314</v>
      </c>
      <c r="E11" s="57" t="s">
        <v>314</v>
      </c>
      <c r="F11" s="57" t="s">
        <v>314</v>
      </c>
      <c r="G11" s="57" t="s">
        <v>314</v>
      </c>
      <c r="H11" s="57" t="s">
        <v>314</v>
      </c>
      <c r="I11" s="41"/>
      <c r="J11" s="41"/>
      <c r="K11" s="41"/>
      <c r="L11" s="60" t="s">
        <v>318</v>
      </c>
      <c r="M11" s="60"/>
    </row>
    <row r="12" spans="2:13" s="3" customFormat="1" ht="14.25">
      <c r="B12" s="38" t="s">
        <v>327</v>
      </c>
      <c r="C12" s="38" t="s">
        <v>328</v>
      </c>
      <c r="D12" s="41"/>
      <c r="E12" s="41"/>
      <c r="F12" s="41"/>
      <c r="G12" s="41"/>
      <c r="H12" s="57" t="s">
        <v>314</v>
      </c>
      <c r="I12" s="57" t="s">
        <v>314</v>
      </c>
      <c r="J12" s="57" t="s">
        <v>314</v>
      </c>
      <c r="K12" s="41"/>
      <c r="L12" s="41"/>
      <c r="M12" s="41"/>
    </row>
    <row r="13" spans="2:13" s="3" customFormat="1" ht="14.25">
      <c r="B13" s="38"/>
      <c r="C13" s="38"/>
      <c r="D13" s="41"/>
      <c r="E13" s="41"/>
      <c r="F13" s="41"/>
      <c r="G13" s="41"/>
      <c r="H13" s="41"/>
      <c r="I13" s="41"/>
      <c r="J13" s="41"/>
      <c r="K13" s="41"/>
      <c r="L13" s="41"/>
      <c r="M13" s="41"/>
    </row>
    <row r="14" spans="2:13" s="3" customFormat="1" ht="14.25">
      <c r="D14" s="41"/>
      <c r="E14" s="41"/>
      <c r="F14" s="41"/>
      <c r="G14" s="41"/>
      <c r="H14" s="41"/>
      <c r="I14" s="41"/>
      <c r="J14" s="41"/>
      <c r="K14" s="41"/>
      <c r="L14" s="41"/>
      <c r="M14" s="41"/>
    </row>
    <row r="15" spans="2:13" s="3" customFormat="1" ht="14.25">
      <c r="D15" s="41"/>
      <c r="E15" s="41"/>
      <c r="F15" s="41"/>
      <c r="G15" s="41"/>
      <c r="H15" s="41"/>
      <c r="I15" s="41"/>
      <c r="J15" s="41"/>
      <c r="K15" s="41"/>
      <c r="L15" s="41"/>
      <c r="M15" s="41"/>
    </row>
    <row r="16" spans="2:13" s="3" customFormat="1">
      <c r="B16" s="28" t="s">
        <v>205</v>
      </c>
      <c r="C16" s="28" t="s">
        <v>206</v>
      </c>
      <c r="D16" s="43">
        <v>2018</v>
      </c>
      <c r="E16" s="43">
        <v>2019</v>
      </c>
      <c r="F16" s="43">
        <v>2020</v>
      </c>
      <c r="G16" s="43">
        <v>2021</v>
      </c>
      <c r="H16" s="43">
        <v>2022</v>
      </c>
      <c r="I16" s="43">
        <v>2023</v>
      </c>
      <c r="J16" s="43">
        <v>2024</v>
      </c>
      <c r="K16" s="41"/>
      <c r="L16" s="43" t="s">
        <v>212</v>
      </c>
      <c r="M16" s="43" t="s">
        <v>322</v>
      </c>
    </row>
    <row r="17" spans="2:13">
      <c r="B17" s="3" t="s">
        <v>207</v>
      </c>
      <c r="C17" s="3" t="s">
        <v>214</v>
      </c>
      <c r="D17" s="44">
        <v>537.80158769360526</v>
      </c>
      <c r="E17" s="44">
        <v>568.1644469042526</v>
      </c>
      <c r="F17" s="44">
        <v>537.86151150394335</v>
      </c>
      <c r="G17" s="44">
        <v>531.1415885946941</v>
      </c>
      <c r="H17" s="44">
        <v>541.8698296271466</v>
      </c>
      <c r="I17" s="44">
        <v>581.93079528184205</v>
      </c>
      <c r="J17" s="44">
        <v>553.16971101313106</v>
      </c>
      <c r="L17" s="45">
        <f>+J17/I17-1</f>
        <v>-4.9423547442237314E-2</v>
      </c>
      <c r="M17" s="45">
        <f>+J17/F17-1</f>
        <v>2.8461228739687261E-2</v>
      </c>
    </row>
    <row r="18" spans="2:13">
      <c r="B18" s="3" t="s">
        <v>208</v>
      </c>
      <c r="C18" s="3" t="s">
        <v>208</v>
      </c>
      <c r="D18" s="44">
        <v>111.14529382091668</v>
      </c>
      <c r="E18" s="44">
        <v>128.38931209822474</v>
      </c>
      <c r="F18" s="44">
        <v>111.22290140926808</v>
      </c>
      <c r="G18" s="44">
        <v>140.53185520065639</v>
      </c>
      <c r="H18" s="44">
        <v>143.10074581797318</v>
      </c>
      <c r="I18" s="44">
        <v>136.27547889441985</v>
      </c>
      <c r="J18" s="44">
        <v>137.84881733101162</v>
      </c>
      <c r="L18" s="45">
        <f t="shared" ref="L18:L21" si="0">+J18/I18-1</f>
        <v>1.154527908730163E-2</v>
      </c>
      <c r="M18" s="45">
        <f t="shared" ref="M18:M21" si="1">+J18/F18-1</f>
        <v>0.23939238757823689</v>
      </c>
    </row>
    <row r="19" spans="2:13">
      <c r="B19" s="3" t="s">
        <v>209</v>
      </c>
      <c r="C19" s="3" t="s">
        <v>215</v>
      </c>
      <c r="D19" s="44">
        <v>45.392463517597911</v>
      </c>
      <c r="E19" s="44">
        <v>69.657251250393372</v>
      </c>
      <c r="F19" s="44">
        <v>45.433007745371562</v>
      </c>
      <c r="G19" s="44">
        <v>51.548238330372008</v>
      </c>
      <c r="H19" s="44">
        <v>63.081400297973865</v>
      </c>
      <c r="I19" s="44">
        <v>70.551103605654177</v>
      </c>
      <c r="J19" s="44">
        <v>76.031254076440078</v>
      </c>
      <c r="L19" s="45">
        <f t="shared" si="0"/>
        <v>7.7676325255197076E-2</v>
      </c>
      <c r="M19" s="45">
        <f t="shared" si="1"/>
        <v>0.67348053429691057</v>
      </c>
    </row>
    <row r="20" spans="2:13">
      <c r="B20" s="3" t="s">
        <v>210</v>
      </c>
      <c r="C20" s="3" t="s">
        <v>216</v>
      </c>
      <c r="D20" s="44">
        <v>19.79825068664503</v>
      </c>
      <c r="E20" s="44">
        <v>17.886826904668641</v>
      </c>
      <c r="F20" s="44">
        <v>19.795564923585513</v>
      </c>
      <c r="G20" s="44">
        <v>21.832412400121328</v>
      </c>
      <c r="H20" s="44">
        <v>25.166610506473372</v>
      </c>
      <c r="I20" s="44">
        <v>28.80376136249216</v>
      </c>
      <c r="J20" s="44">
        <v>32.223232214016392</v>
      </c>
      <c r="L20" s="45">
        <f t="shared" si="0"/>
        <v>0.11871612212344651</v>
      </c>
      <c r="M20" s="45">
        <f t="shared" si="1"/>
        <v>0.62780058757625445</v>
      </c>
    </row>
    <row r="21" spans="2:13">
      <c r="B21" s="12" t="s">
        <v>211</v>
      </c>
      <c r="C21" s="12" t="s">
        <v>211</v>
      </c>
      <c r="D21" s="47">
        <v>714.13759571876483</v>
      </c>
      <c r="E21" s="47">
        <v>784.0978371575394</v>
      </c>
      <c r="F21" s="47">
        <v>714.31298558216849</v>
      </c>
      <c r="G21" s="47">
        <v>745.05409452584388</v>
      </c>
      <c r="H21" s="47">
        <v>773.21858624956701</v>
      </c>
      <c r="I21" s="47">
        <v>817.56113914440823</v>
      </c>
      <c r="J21" s="47">
        <v>799.27301463459912</v>
      </c>
      <c r="L21" s="48">
        <f t="shared" si="0"/>
        <v>-2.2369121566795491E-2</v>
      </c>
      <c r="M21" s="48">
        <f t="shared" si="1"/>
        <v>0.11893949958530814</v>
      </c>
    </row>
    <row r="22" spans="2:13">
      <c r="B22" s="3"/>
      <c r="C22" s="3"/>
      <c r="J22" s="68"/>
    </row>
    <row r="23" spans="2:13">
      <c r="B23" s="3"/>
      <c r="C23" s="3"/>
    </row>
    <row r="24" spans="2:13" s="3" customFormat="1">
      <c r="B24" s="28" t="s">
        <v>279</v>
      </c>
      <c r="C24" s="28" t="s">
        <v>280</v>
      </c>
      <c r="D24" s="43">
        <v>2018</v>
      </c>
      <c r="E24" s="43">
        <v>2019</v>
      </c>
      <c r="F24" s="43">
        <v>2020</v>
      </c>
      <c r="G24" s="43">
        <v>2021</v>
      </c>
      <c r="H24" s="43">
        <v>2022</v>
      </c>
      <c r="I24" s="43">
        <v>2023</v>
      </c>
      <c r="J24" s="43">
        <v>2024</v>
      </c>
      <c r="K24" s="41"/>
      <c r="L24" s="43" t="s">
        <v>212</v>
      </c>
      <c r="M24" s="43" t="s">
        <v>322</v>
      </c>
    </row>
    <row r="25" spans="2:13">
      <c r="B25" s="12" t="s">
        <v>281</v>
      </c>
      <c r="C25" s="12" t="s">
        <v>292</v>
      </c>
      <c r="D25" s="49">
        <v>10.953911679353107</v>
      </c>
      <c r="E25" s="49">
        <v>12.840018713874391</v>
      </c>
      <c r="F25" s="49">
        <v>11.427694631035937</v>
      </c>
      <c r="G25" s="49" t="s">
        <v>342</v>
      </c>
      <c r="H25" s="49">
        <v>11.982209460775904</v>
      </c>
      <c r="I25" s="49">
        <v>12.350250082191611</v>
      </c>
      <c r="J25" s="49">
        <v>12.62157730036661</v>
      </c>
      <c r="L25" s="48">
        <f t="shared" ref="L25:L36" si="2">+J25/I25-1</f>
        <v>2.1969370366535124E-2</v>
      </c>
      <c r="M25" s="48">
        <f t="shared" ref="M25:M36" si="3">+J25/F25-1</f>
        <v>0.10447274869318468</v>
      </c>
    </row>
    <row r="26" spans="2:13">
      <c r="B26" s="7" t="s">
        <v>282</v>
      </c>
      <c r="C26" s="7" t="s">
        <v>293</v>
      </c>
      <c r="D26" s="50">
        <v>18.063436712578248</v>
      </c>
      <c r="E26" s="50">
        <v>17.818616622898706</v>
      </c>
      <c r="F26" s="50">
        <v>16.765138846024655</v>
      </c>
      <c r="G26" s="50" t="s">
        <v>343</v>
      </c>
      <c r="H26" s="50">
        <v>21.986119131621869</v>
      </c>
      <c r="I26" s="50">
        <v>20.683992621671912</v>
      </c>
      <c r="J26" s="50">
        <v>24.231817321184124</v>
      </c>
      <c r="L26" s="45">
        <f t="shared" si="2"/>
        <v>0.1715251385167742</v>
      </c>
      <c r="M26" s="45">
        <f t="shared" si="3"/>
        <v>0.44536931926036294</v>
      </c>
    </row>
    <row r="27" spans="2:13">
      <c r="B27" s="31" t="s">
        <v>283</v>
      </c>
      <c r="C27" s="31" t="s">
        <v>294</v>
      </c>
      <c r="D27" s="50">
        <v>31.355750345917969</v>
      </c>
      <c r="E27" s="50">
        <v>33.62740086540407</v>
      </c>
      <c r="F27" s="50">
        <v>33.728200962060441</v>
      </c>
      <c r="G27" s="50" t="s">
        <v>344</v>
      </c>
      <c r="H27" s="50">
        <v>36.41397216699108</v>
      </c>
      <c r="I27" s="50">
        <v>34.834765372646039</v>
      </c>
      <c r="J27" s="50">
        <v>34.760514361784885</v>
      </c>
      <c r="L27" s="45">
        <f t="shared" si="2"/>
        <v>-2.1315203379971281E-3</v>
      </c>
      <c r="M27" s="45">
        <f t="shared" si="3"/>
        <v>3.0606832569743503E-2</v>
      </c>
    </row>
    <row r="28" spans="2:13">
      <c r="B28" s="12" t="s">
        <v>284</v>
      </c>
      <c r="C28" s="12" t="s">
        <v>295</v>
      </c>
      <c r="D28" s="49">
        <v>10.020257233773712</v>
      </c>
      <c r="E28" s="49">
        <v>9.8678108870580541</v>
      </c>
      <c r="F28" s="49">
        <v>9.3897798434269575</v>
      </c>
      <c r="G28" s="49" t="s">
        <v>345</v>
      </c>
      <c r="H28" s="49">
        <v>9.2613797294637248</v>
      </c>
      <c r="I28" s="49">
        <v>9.7569385492397025</v>
      </c>
      <c r="J28" s="49">
        <v>10.449091207221512</v>
      </c>
      <c r="L28" s="48">
        <f t="shared" si="2"/>
        <v>7.0939532363432312E-2</v>
      </c>
      <c r="M28" s="48">
        <f t="shared" si="3"/>
        <v>0.11281535685164057</v>
      </c>
    </row>
    <row r="29" spans="2:13">
      <c r="B29" s="7" t="s">
        <v>285</v>
      </c>
      <c r="C29" s="7" t="s">
        <v>296</v>
      </c>
      <c r="D29" s="50">
        <v>15.647575839647295</v>
      </c>
      <c r="E29" s="50">
        <v>13.100157131766354</v>
      </c>
      <c r="F29" s="50">
        <v>12.464600055835707</v>
      </c>
      <c r="G29" s="50" t="s">
        <v>346</v>
      </c>
      <c r="H29" s="50">
        <v>16.742385505768411</v>
      </c>
      <c r="I29" s="50">
        <v>15.664582614954384</v>
      </c>
      <c r="J29" s="50">
        <v>18.655478071335931</v>
      </c>
      <c r="L29" s="45">
        <f t="shared" si="2"/>
        <v>0.19093361948413823</v>
      </c>
      <c r="M29" s="45">
        <f t="shared" si="3"/>
        <v>0.49667682779775713</v>
      </c>
    </row>
    <row r="30" spans="2:13">
      <c r="B30" s="7" t="s">
        <v>286</v>
      </c>
      <c r="C30" s="7" t="s">
        <v>297</v>
      </c>
      <c r="D30" s="50">
        <v>26.401857176442746</v>
      </c>
      <c r="E30" s="50">
        <v>26.803618738770489</v>
      </c>
      <c r="F30" s="50">
        <v>20.501212595218831</v>
      </c>
      <c r="G30" s="50" t="s">
        <v>347</v>
      </c>
      <c r="H30" s="50">
        <v>33.564458618863014</v>
      </c>
      <c r="I30" s="50">
        <v>29.307228390322329</v>
      </c>
      <c r="J30" s="50">
        <v>27.665299745257016</v>
      </c>
      <c r="L30" s="45">
        <f t="shared" si="2"/>
        <v>-5.6024698862602196E-2</v>
      </c>
      <c r="M30" s="45">
        <f t="shared" si="3"/>
        <v>0.34944699572107019</v>
      </c>
    </row>
    <row r="31" spans="2:13">
      <c r="B31" s="12" t="s">
        <v>287</v>
      </c>
      <c r="C31" s="12" t="s">
        <v>298</v>
      </c>
      <c r="D31" s="49">
        <v>5.673005331117813</v>
      </c>
      <c r="E31" s="49">
        <v>6.0949264362273317</v>
      </c>
      <c r="F31" s="49">
        <v>5.982276391267618</v>
      </c>
      <c r="G31" s="49" t="s">
        <v>348</v>
      </c>
      <c r="H31" s="49">
        <v>6.1103377757780679</v>
      </c>
      <c r="I31" s="49">
        <v>6.5876101932006108</v>
      </c>
      <c r="J31" s="49">
        <v>6.4354176063068582</v>
      </c>
      <c r="L31" s="48">
        <f t="shared" si="2"/>
        <v>-2.3102852541402319E-2</v>
      </c>
      <c r="M31" s="48">
        <f t="shared" si="3"/>
        <v>7.5747288390201062E-2</v>
      </c>
    </row>
    <row r="32" spans="2:13">
      <c r="B32" s="7" t="s">
        <v>288</v>
      </c>
      <c r="C32" s="7" t="s">
        <v>299</v>
      </c>
      <c r="D32" s="50">
        <v>43.395300056797822</v>
      </c>
      <c r="E32" s="50">
        <v>46.545780648121429</v>
      </c>
      <c r="F32" s="50">
        <v>46.863139174558185</v>
      </c>
      <c r="G32" s="50" t="s">
        <v>349</v>
      </c>
      <c r="H32" s="50">
        <v>54.563422128733997</v>
      </c>
      <c r="I32" s="50">
        <v>51.057407311112271</v>
      </c>
      <c r="J32" s="50">
        <v>51.247117487251479</v>
      </c>
      <c r="L32" s="45">
        <f t="shared" si="2"/>
        <v>3.7156249431788968E-3</v>
      </c>
      <c r="M32" s="45">
        <f t="shared" si="3"/>
        <v>9.3548541346400782E-2</v>
      </c>
    </row>
    <row r="33" spans="2:15">
      <c r="B33" s="7" t="s">
        <v>289</v>
      </c>
      <c r="C33" s="7" t="s">
        <v>300</v>
      </c>
      <c r="D33" s="50">
        <v>18.120770465454921</v>
      </c>
      <c r="E33" s="50">
        <v>16.892166862857867</v>
      </c>
      <c r="F33" s="50">
        <v>15.812203440094901</v>
      </c>
      <c r="G33" s="50" t="s">
        <v>350</v>
      </c>
      <c r="H33" s="50">
        <v>19.251557111236938</v>
      </c>
      <c r="I33" s="50">
        <v>18.77177473870314</v>
      </c>
      <c r="J33" s="50">
        <v>15.819687309859528</v>
      </c>
      <c r="L33" s="45">
        <f t="shared" si="2"/>
        <v>-0.15726203142407613</v>
      </c>
      <c r="M33" s="45">
        <f t="shared" si="3"/>
        <v>4.7329708303966989E-4</v>
      </c>
    </row>
    <row r="34" spans="2:15">
      <c r="B34" s="12" t="s">
        <v>290</v>
      </c>
      <c r="C34" s="12" t="s">
        <v>301</v>
      </c>
      <c r="D34" s="49">
        <v>3.6764749039577374</v>
      </c>
      <c r="E34" s="49">
        <v>3.9436980981793668</v>
      </c>
      <c r="F34" s="49">
        <v>3.9114865435669572</v>
      </c>
      <c r="G34" s="49" t="s">
        <v>351</v>
      </c>
      <c r="H34" s="49">
        <v>4.0054962072646729</v>
      </c>
      <c r="I34" s="49">
        <v>4.2926957596099458</v>
      </c>
      <c r="J34" s="49">
        <v>4.1991764223385761</v>
      </c>
      <c r="L34" s="48">
        <f t="shared" si="2"/>
        <v>-2.1785689577932588E-2</v>
      </c>
      <c r="M34" s="48">
        <f t="shared" si="3"/>
        <v>7.3550011119115188E-2</v>
      </c>
    </row>
    <row r="35" spans="2:15">
      <c r="B35" s="7" t="s">
        <v>291</v>
      </c>
      <c r="C35" s="7" t="s">
        <v>302</v>
      </c>
      <c r="D35" s="50">
        <v>23.089618123247458</v>
      </c>
      <c r="E35" s="50">
        <v>21.9585091541785</v>
      </c>
      <c r="F35" s="50">
        <v>18.540494245139712</v>
      </c>
      <c r="G35" s="50" t="s">
        <v>352</v>
      </c>
      <c r="H35" s="50">
        <v>30.874905458326399</v>
      </c>
      <c r="I35" s="50">
        <v>28.343063517010371</v>
      </c>
      <c r="J35" s="50">
        <v>25.418356599207932</v>
      </c>
      <c r="L35" s="45">
        <f t="shared" si="2"/>
        <v>-0.10318951287842071</v>
      </c>
      <c r="M35" s="45">
        <f t="shared" si="3"/>
        <v>0.37096434772073095</v>
      </c>
    </row>
    <row r="36" spans="2:15">
      <c r="B36" s="7" t="s">
        <v>289</v>
      </c>
      <c r="C36" s="7" t="s">
        <v>303</v>
      </c>
      <c r="D36" s="50">
        <v>18.120770465454921</v>
      </c>
      <c r="E36" s="50">
        <v>16.892166862857867</v>
      </c>
      <c r="F36" s="50">
        <v>15.812203440094901</v>
      </c>
      <c r="G36" s="50" t="s">
        <v>350</v>
      </c>
      <c r="H36" s="50">
        <v>19.251557111236938</v>
      </c>
      <c r="I36" s="50">
        <v>18.77177473870314</v>
      </c>
      <c r="J36" s="50">
        <v>15.819687309859528</v>
      </c>
      <c r="L36" s="45">
        <f t="shared" si="2"/>
        <v>-0.15726203142407613</v>
      </c>
      <c r="M36" s="45">
        <f t="shared" si="3"/>
        <v>4.7329708303966989E-4</v>
      </c>
    </row>
    <row r="37" spans="2:15">
      <c r="B37" s="3"/>
      <c r="C37" s="3"/>
      <c r="D37" s="51"/>
      <c r="E37" s="51"/>
      <c r="F37" s="51"/>
      <c r="G37" s="51"/>
      <c r="H37" s="51"/>
      <c r="I37" s="51"/>
      <c r="J37" s="51"/>
    </row>
    <row r="38" spans="2:15">
      <c r="B38" s="3"/>
      <c r="C38" s="3"/>
    </row>
    <row r="39" spans="2:15">
      <c r="B39" s="28" t="s">
        <v>217</v>
      </c>
      <c r="C39" s="28" t="s">
        <v>223</v>
      </c>
      <c r="D39" s="43">
        <v>2018</v>
      </c>
      <c r="E39" s="43">
        <v>2019</v>
      </c>
      <c r="F39" s="43">
        <v>2020</v>
      </c>
      <c r="G39" s="43">
        <v>2021</v>
      </c>
      <c r="H39" s="43">
        <v>2022</v>
      </c>
      <c r="I39" s="43">
        <v>2023</v>
      </c>
      <c r="J39" s="43">
        <v>2024</v>
      </c>
      <c r="K39" s="41"/>
      <c r="L39" s="43" t="s">
        <v>212</v>
      </c>
      <c r="M39" s="43" t="s">
        <v>322</v>
      </c>
    </row>
    <row r="40" spans="2:15">
      <c r="B40" s="3" t="s">
        <v>207</v>
      </c>
      <c r="C40" s="3" t="s">
        <v>214</v>
      </c>
      <c r="D40" s="44">
        <v>23</v>
      </c>
      <c r="E40" s="44">
        <v>25</v>
      </c>
      <c r="F40" s="44">
        <v>26</v>
      </c>
      <c r="G40" s="44">
        <v>28</v>
      </c>
      <c r="H40" s="44">
        <v>29</v>
      </c>
      <c r="I40" s="44">
        <v>29</v>
      </c>
      <c r="J40" s="44">
        <v>35</v>
      </c>
      <c r="L40" s="45">
        <f t="shared" ref="L40:L44" si="4">+J40/I40-1</f>
        <v>0.2068965517241379</v>
      </c>
      <c r="M40" s="45">
        <f t="shared" ref="M40:M44" si="5">+J40/F40-1</f>
        <v>0.34615384615384626</v>
      </c>
    </row>
    <row r="41" spans="2:15">
      <c r="B41" s="3" t="s">
        <v>208</v>
      </c>
      <c r="C41" s="3" t="s">
        <v>208</v>
      </c>
      <c r="D41" s="44">
        <v>626</v>
      </c>
      <c r="E41" s="44">
        <v>670</v>
      </c>
      <c r="F41" s="44">
        <v>701</v>
      </c>
      <c r="G41" s="44">
        <v>742</v>
      </c>
      <c r="H41" s="44">
        <v>790</v>
      </c>
      <c r="I41" s="44">
        <v>852</v>
      </c>
      <c r="J41" s="44">
        <v>916</v>
      </c>
      <c r="L41" s="45">
        <f t="shared" si="4"/>
        <v>7.5117370892018753E-2</v>
      </c>
      <c r="M41" s="45">
        <f t="shared" si="5"/>
        <v>0.30670470756062773</v>
      </c>
    </row>
    <row r="42" spans="2:15">
      <c r="B42" s="3" t="s">
        <v>209</v>
      </c>
      <c r="C42" s="3" t="s">
        <v>215</v>
      </c>
      <c r="D42" s="44">
        <v>275</v>
      </c>
      <c r="E42" s="44">
        <v>279</v>
      </c>
      <c r="F42" s="44">
        <v>284</v>
      </c>
      <c r="G42" s="44">
        <v>287</v>
      </c>
      <c r="H42" s="44">
        <v>291</v>
      </c>
      <c r="I42" s="44">
        <v>294</v>
      </c>
      <c r="J42" s="44">
        <v>294</v>
      </c>
      <c r="L42" s="45">
        <f t="shared" si="4"/>
        <v>0</v>
      </c>
      <c r="M42" s="45">
        <f t="shared" si="5"/>
        <v>3.5211267605633756E-2</v>
      </c>
    </row>
    <row r="43" spans="2:15">
      <c r="B43" s="3" t="s">
        <v>210</v>
      </c>
      <c r="C43" s="3" t="s">
        <v>216</v>
      </c>
      <c r="D43" s="44">
        <v>760292</v>
      </c>
      <c r="E43" s="44">
        <v>951708</v>
      </c>
      <c r="F43" s="44">
        <v>1045056</v>
      </c>
      <c r="G43" s="44">
        <v>1299065</v>
      </c>
      <c r="H43" s="44">
        <v>1559269</v>
      </c>
      <c r="I43" s="44">
        <v>1781421</v>
      </c>
      <c r="J43" s="44">
        <v>1965002</v>
      </c>
      <c r="L43" s="45">
        <f t="shared" si="4"/>
        <v>0.10305312444391301</v>
      </c>
      <c r="M43" s="45">
        <f t="shared" si="5"/>
        <v>0.88028392736848549</v>
      </c>
    </row>
    <row r="44" spans="2:15">
      <c r="B44" s="12" t="s">
        <v>211</v>
      </c>
      <c r="C44" s="12" t="s">
        <v>211</v>
      </c>
      <c r="D44" s="47">
        <v>761216</v>
      </c>
      <c r="E44" s="47">
        <v>952682</v>
      </c>
      <c r="F44" s="47">
        <v>1046067</v>
      </c>
      <c r="G44" s="47">
        <v>1300122</v>
      </c>
      <c r="H44" s="47">
        <v>1560379</v>
      </c>
      <c r="I44" s="47">
        <v>1782596</v>
      </c>
      <c r="J44" s="47">
        <v>1966247</v>
      </c>
      <c r="L44" s="48">
        <f t="shared" si="4"/>
        <v>0.1030244654425343</v>
      </c>
      <c r="M44" s="48">
        <f t="shared" si="5"/>
        <v>0.87965684798392463</v>
      </c>
      <c r="O44" s="58"/>
    </row>
    <row r="45" spans="2:15" ht="8.1" customHeight="1">
      <c r="B45" s="3"/>
      <c r="C45" s="3"/>
    </row>
    <row r="46" spans="2:15">
      <c r="B46" s="12" t="s">
        <v>218</v>
      </c>
      <c r="C46" s="12" t="s">
        <v>222</v>
      </c>
      <c r="D46" s="52">
        <v>184393</v>
      </c>
      <c r="E46" s="52">
        <v>191466</v>
      </c>
      <c r="F46" s="52">
        <v>93385</v>
      </c>
      <c r="G46" s="52">
        <v>254055</v>
      </c>
      <c r="H46" s="52">
        <v>260257</v>
      </c>
      <c r="I46" s="52">
        <v>222217</v>
      </c>
      <c r="J46" s="52">
        <v>183651</v>
      </c>
      <c r="L46" s="45">
        <f>+J46/I46-1</f>
        <v>-0.17355107845034357</v>
      </c>
      <c r="M46" s="45">
        <f>+J46/F46-1</f>
        <v>0.96660063179311462</v>
      </c>
    </row>
    <row r="47" spans="2:15">
      <c r="B47" s="3"/>
      <c r="C47" s="3"/>
    </row>
    <row r="48" spans="2:15">
      <c r="B48" s="3"/>
      <c r="C48" s="3"/>
    </row>
    <row r="49" spans="2:15">
      <c r="B49" s="28" t="s">
        <v>228</v>
      </c>
      <c r="C49" s="28" t="s">
        <v>227</v>
      </c>
      <c r="D49" s="43">
        <v>2018</v>
      </c>
      <c r="E49" s="43">
        <v>2019</v>
      </c>
      <c r="F49" s="43">
        <v>2020</v>
      </c>
      <c r="G49" s="43">
        <v>2021</v>
      </c>
      <c r="H49" s="43">
        <v>2022</v>
      </c>
      <c r="I49" s="43">
        <v>2023</v>
      </c>
      <c r="J49" s="43">
        <v>2024</v>
      </c>
      <c r="K49" s="41"/>
      <c r="L49" s="43" t="s">
        <v>212</v>
      </c>
      <c r="M49" s="43" t="s">
        <v>322</v>
      </c>
    </row>
    <row r="50" spans="2:15">
      <c r="B50" s="3" t="s">
        <v>219</v>
      </c>
      <c r="C50" s="3" t="s">
        <v>224</v>
      </c>
      <c r="D50" s="44">
        <v>9103.693280999998</v>
      </c>
      <c r="E50" s="44">
        <v>10555.733971</v>
      </c>
      <c r="F50" s="44">
        <v>11527.519901</v>
      </c>
      <c r="G50" s="44">
        <v>13777.376270999999</v>
      </c>
      <c r="H50" s="44">
        <v>15320.070530999999</v>
      </c>
      <c r="I50" s="44">
        <v>16503.943221000001</v>
      </c>
      <c r="J50" s="44">
        <v>17478.997421</v>
      </c>
      <c r="L50" s="45">
        <f t="shared" ref="L50:L52" si="6">+J50/I50-1</f>
        <v>5.9080074800506921E-2</v>
      </c>
      <c r="M50" s="45">
        <f t="shared" ref="M50:M52" si="7">+J50/F50-1</f>
        <v>0.51628429802005504</v>
      </c>
      <c r="N50" s="58"/>
    </row>
    <row r="51" spans="2:15">
      <c r="B51" s="3" t="s">
        <v>220</v>
      </c>
      <c r="C51" s="3" t="s">
        <v>225</v>
      </c>
      <c r="D51" s="44">
        <v>587.80290139999988</v>
      </c>
      <c r="E51" s="44">
        <v>609.86091339999996</v>
      </c>
      <c r="F51" s="44">
        <v>616.73445340000001</v>
      </c>
      <c r="G51" s="44">
        <v>629.47872340000004</v>
      </c>
      <c r="H51" s="44">
        <v>641.21372339999994</v>
      </c>
      <c r="I51" s="44">
        <v>664.57165239999995</v>
      </c>
      <c r="J51" s="44">
        <v>676.86423439999999</v>
      </c>
      <c r="L51" s="45">
        <f t="shared" si="6"/>
        <v>1.8497000219024118E-2</v>
      </c>
      <c r="M51" s="45">
        <f t="shared" si="7"/>
        <v>9.7497035666663345E-2</v>
      </c>
      <c r="N51" s="58"/>
    </row>
    <row r="52" spans="2:15">
      <c r="B52" s="12" t="s">
        <v>211</v>
      </c>
      <c r="C52" s="12" t="s">
        <v>211</v>
      </c>
      <c r="D52" s="47">
        <v>9691.4961823999984</v>
      </c>
      <c r="E52" s="47">
        <v>11165.5948844</v>
      </c>
      <c r="F52" s="47">
        <v>12144.2543544</v>
      </c>
      <c r="G52" s="47">
        <v>14406.854994399999</v>
      </c>
      <c r="H52" s="47">
        <v>15961.2842544</v>
      </c>
      <c r="I52" s="47">
        <v>17168.514873400003</v>
      </c>
      <c r="J52" s="47">
        <v>18155.8616554</v>
      </c>
      <c r="L52" s="48">
        <f t="shared" si="6"/>
        <v>5.7509154943258478E-2</v>
      </c>
      <c r="M52" s="48">
        <f t="shared" si="7"/>
        <v>0.49501658360950973</v>
      </c>
    </row>
    <row r="53" spans="2:15" ht="8.1" customHeight="1">
      <c r="B53" s="3"/>
      <c r="C53" s="3"/>
    </row>
    <row r="54" spans="2:15">
      <c r="B54" s="12" t="s">
        <v>221</v>
      </c>
      <c r="C54" s="12" t="s">
        <v>226</v>
      </c>
      <c r="D54" s="52">
        <v>1344.7218009999997</v>
      </c>
      <c r="E54" s="52">
        <v>1474.0987020000011</v>
      </c>
      <c r="F54" s="52">
        <v>978.65947000000051</v>
      </c>
      <c r="G54" s="52">
        <v>2262.6006399999987</v>
      </c>
      <c r="H54" s="52">
        <v>1554.4292600000008</v>
      </c>
      <c r="I54" s="52">
        <v>1207.2306190000036</v>
      </c>
      <c r="J54" s="52">
        <v>987.34678199999689</v>
      </c>
      <c r="L54" s="45">
        <f>+J54/I54-1</f>
        <v>-0.18213904910906342</v>
      </c>
      <c r="M54" s="45">
        <f>+J54/F54-1</f>
        <v>8.876746474436592E-3</v>
      </c>
    </row>
    <row r="55" spans="2:15">
      <c r="B55" s="3"/>
      <c r="C55" s="3"/>
    </row>
    <row r="56" spans="2:15">
      <c r="B56" s="3"/>
      <c r="C56" s="3"/>
    </row>
    <row r="57" spans="2:15">
      <c r="B57" s="28" t="s">
        <v>229</v>
      </c>
      <c r="C57" s="28" t="s">
        <v>238</v>
      </c>
      <c r="D57" s="43">
        <v>2018</v>
      </c>
      <c r="E57" s="43">
        <v>2019</v>
      </c>
      <c r="F57" s="43">
        <v>2020</v>
      </c>
      <c r="G57" s="43">
        <v>2021</v>
      </c>
      <c r="H57" s="43">
        <v>2022</v>
      </c>
      <c r="I57" s="43">
        <v>2023</v>
      </c>
      <c r="J57" s="43">
        <v>2024</v>
      </c>
      <c r="K57" s="41"/>
      <c r="L57" s="43" t="s">
        <v>212</v>
      </c>
      <c r="M57" s="43" t="s">
        <v>322</v>
      </c>
    </row>
    <row r="58" spans="2:15">
      <c r="B58" s="12" t="s">
        <v>230</v>
      </c>
      <c r="C58" s="12" t="s">
        <v>235</v>
      </c>
      <c r="D58" s="47">
        <v>674.39732658000003</v>
      </c>
      <c r="E58" s="47">
        <v>188.52232807000001</v>
      </c>
      <c r="F58" s="47">
        <v>571.07392817000004</v>
      </c>
      <c r="G58" s="47">
        <v>747.2028126209575</v>
      </c>
      <c r="H58" s="47">
        <v>826.98794401999862</v>
      </c>
      <c r="I58" s="47">
        <v>869.29602914777297</v>
      </c>
      <c r="J58" s="47">
        <v>897.19899999999996</v>
      </c>
      <c r="L58" s="48">
        <f t="shared" ref="L58:L67" si="8">+J58/I58-1</f>
        <v>3.209835305423181E-2</v>
      </c>
      <c r="M58" s="48">
        <f t="shared" ref="M58:M67" si="9">+J58/F58-1</f>
        <v>0.57107329846954147</v>
      </c>
      <c r="O58" s="58"/>
    </row>
    <row r="59" spans="2:15">
      <c r="B59" s="7" t="s">
        <v>277</v>
      </c>
      <c r="C59" s="7" t="s">
        <v>278</v>
      </c>
      <c r="D59" s="44">
        <v>279.84250380000003</v>
      </c>
      <c r="E59" s="44">
        <v>291.66085811000005</v>
      </c>
      <c r="F59" s="44">
        <v>261.09378857000002</v>
      </c>
      <c r="G59" s="44">
        <v>266.17468082000005</v>
      </c>
      <c r="H59" s="44">
        <v>324.31016939999932</v>
      </c>
      <c r="I59" s="44">
        <v>371.34388857999994</v>
      </c>
      <c r="J59" s="44">
        <v>399.04079788000001</v>
      </c>
      <c r="L59" s="45">
        <f t="shared" si="8"/>
        <v>7.4585606904456148E-2</v>
      </c>
      <c r="M59" s="45">
        <f t="shared" si="9"/>
        <v>0.52834274635765999</v>
      </c>
      <c r="O59" s="58"/>
    </row>
    <row r="60" spans="2:15">
      <c r="B60" s="7" t="s">
        <v>231</v>
      </c>
      <c r="C60" s="7" t="s">
        <v>255</v>
      </c>
      <c r="D60" s="44">
        <v>117.00689427000002</v>
      </c>
      <c r="E60" s="44">
        <v>118.15689502000001</v>
      </c>
      <c r="F60" s="44">
        <v>59.960934980000005</v>
      </c>
      <c r="G60" s="44">
        <v>148.56529906</v>
      </c>
      <c r="H60" s="44">
        <v>133.81526547999999</v>
      </c>
      <c r="I60" s="44">
        <v>111.37203570999999</v>
      </c>
      <c r="J60" s="44">
        <v>107.7959572</v>
      </c>
      <c r="L60" s="45">
        <f t="shared" si="8"/>
        <v>-3.2109303625478147E-2</v>
      </c>
      <c r="M60" s="45">
        <f t="shared" si="9"/>
        <v>0.79776978521024389</v>
      </c>
      <c r="O60" s="58"/>
    </row>
    <row r="61" spans="2:15">
      <c r="B61" s="12" t="s">
        <v>232</v>
      </c>
      <c r="C61" s="12" t="s">
        <v>234</v>
      </c>
      <c r="D61" s="47">
        <f>+SUM(D62:D67)</f>
        <v>277.54792851000002</v>
      </c>
      <c r="E61" s="47">
        <f t="shared" ref="E61:I61" si="10">+SUM(E62:E67)</f>
        <v>308.07115544000004</v>
      </c>
      <c r="F61" s="47">
        <f t="shared" si="10"/>
        <v>250.01920461999998</v>
      </c>
      <c r="G61" s="47">
        <f t="shared" si="10"/>
        <v>332.46283274095742</v>
      </c>
      <c r="H61" s="47">
        <f t="shared" si="10"/>
        <v>368.86250913999936</v>
      </c>
      <c r="I61" s="47">
        <f t="shared" si="10"/>
        <v>386.58010485777299</v>
      </c>
      <c r="J61" s="47">
        <v>390.36224491999997</v>
      </c>
      <c r="K61" s="47"/>
      <c r="L61" s="48">
        <f t="shared" si="8"/>
        <v>9.7835869324378599E-3</v>
      </c>
      <c r="M61" s="48">
        <f t="shared" si="9"/>
        <v>0.56132904075630918</v>
      </c>
      <c r="O61" s="58"/>
    </row>
    <row r="62" spans="2:15">
      <c r="B62" s="7" t="s">
        <v>207</v>
      </c>
      <c r="C62" s="7" t="s">
        <v>214</v>
      </c>
      <c r="D62" s="44">
        <v>81.917622740000013</v>
      </c>
      <c r="E62" s="44">
        <v>89.390839979999996</v>
      </c>
      <c r="F62" s="44">
        <v>87.238460360000005</v>
      </c>
      <c r="G62" s="44">
        <v>92.104262440957356</v>
      </c>
      <c r="H62" s="44">
        <v>101.66133575379968</v>
      </c>
      <c r="I62" s="44">
        <v>114.27608974920598</v>
      </c>
      <c r="J62" s="44">
        <v>111.29586556</v>
      </c>
      <c r="L62" s="45">
        <f t="shared" si="8"/>
        <v>-2.6079157903866723E-2</v>
      </c>
      <c r="M62" s="45">
        <f t="shared" si="9"/>
        <v>0.2757660451677415</v>
      </c>
      <c r="O62" s="58"/>
    </row>
    <row r="63" spans="2:15">
      <c r="B63" s="7" t="s">
        <v>208</v>
      </c>
      <c r="C63" s="7" t="s">
        <v>208</v>
      </c>
      <c r="D63" s="44">
        <v>38.778621690000008</v>
      </c>
      <c r="E63" s="44">
        <v>43.129294470000005</v>
      </c>
      <c r="F63" s="44">
        <v>39.160643809999996</v>
      </c>
      <c r="G63" s="44">
        <v>51.888130799999999</v>
      </c>
      <c r="H63" s="44">
        <v>57.569011916318402</v>
      </c>
      <c r="I63" s="44">
        <v>54.237485641198433</v>
      </c>
      <c r="J63" s="44">
        <v>57.1576843601528</v>
      </c>
      <c r="L63" s="45">
        <f t="shared" si="8"/>
        <v>5.3840967818320262E-2</v>
      </c>
      <c r="M63" s="45">
        <f t="shared" si="9"/>
        <v>0.4595695780046678</v>
      </c>
      <c r="O63" s="58"/>
    </row>
    <row r="64" spans="2:15">
      <c r="B64" s="7" t="s">
        <v>209</v>
      </c>
      <c r="C64" s="7" t="s">
        <v>215</v>
      </c>
      <c r="D64" s="44">
        <v>25.6306887</v>
      </c>
      <c r="E64" s="44">
        <v>28.402560870000002</v>
      </c>
      <c r="F64" s="44">
        <v>20.65794528</v>
      </c>
      <c r="G64" s="44">
        <v>23.132096820000001</v>
      </c>
      <c r="H64" s="44">
        <v>29.771827842456005</v>
      </c>
      <c r="I64" s="44">
        <v>34.196435560201664</v>
      </c>
      <c r="J64" s="44">
        <v>37.847423189847206</v>
      </c>
      <c r="L64" s="45">
        <f t="shared" si="8"/>
        <v>0.10676515168424805</v>
      </c>
      <c r="M64" s="45">
        <f t="shared" si="9"/>
        <v>0.83210007950254417</v>
      </c>
      <c r="O64" s="58"/>
    </row>
    <row r="65" spans="2:16">
      <c r="B65" s="7" t="s">
        <v>210</v>
      </c>
      <c r="C65" s="7" t="s">
        <v>216</v>
      </c>
      <c r="D65" s="44">
        <v>24.301703300000003</v>
      </c>
      <c r="E65" s="44">
        <v>32.13402207</v>
      </c>
      <c r="F65" s="44">
        <v>38.217714540000003</v>
      </c>
      <c r="G65" s="44">
        <v>44.071542480000005</v>
      </c>
      <c r="H65" s="44">
        <v>56.52071478742554</v>
      </c>
      <c r="I65" s="44">
        <v>66.204815171470841</v>
      </c>
      <c r="J65" s="44">
        <v>77.237361050000075</v>
      </c>
      <c r="L65" s="45">
        <f t="shared" si="8"/>
        <v>0.1666426505376517</v>
      </c>
      <c r="M65" s="45">
        <f t="shared" si="9"/>
        <v>1.020983252914319</v>
      </c>
      <c r="O65" s="58"/>
    </row>
    <row r="66" spans="2:16">
      <c r="B66" s="7" t="s">
        <v>256</v>
      </c>
      <c r="C66" s="7" t="s">
        <v>257</v>
      </c>
      <c r="D66" s="44">
        <v>80.762839939999978</v>
      </c>
      <c r="E66" s="44">
        <v>83.194832579999996</v>
      </c>
      <c r="F66" s="44">
        <v>43.702622109999993</v>
      </c>
      <c r="G66" s="44">
        <v>84.059123009999979</v>
      </c>
      <c r="H66" s="44">
        <v>85.296951249999765</v>
      </c>
      <c r="I66" s="44">
        <v>84.599011125697714</v>
      </c>
      <c r="J66" s="44">
        <v>75.859564419999927</v>
      </c>
      <c r="L66" s="45">
        <f t="shared" si="8"/>
        <v>-0.1033043600558482</v>
      </c>
      <c r="M66" s="45">
        <f t="shared" si="9"/>
        <v>0.7358126528211637</v>
      </c>
      <c r="O66" s="58"/>
    </row>
    <row r="67" spans="2:16">
      <c r="B67" s="7" t="s">
        <v>233</v>
      </c>
      <c r="C67" s="7" t="s">
        <v>236</v>
      </c>
      <c r="D67" s="44">
        <v>26.15645214000001</v>
      </c>
      <c r="E67" s="44">
        <v>31.819605470000003</v>
      </c>
      <c r="F67" s="44">
        <v>21.04181852</v>
      </c>
      <c r="G67" s="44">
        <v>37.207677189999998</v>
      </c>
      <c r="H67" s="44">
        <v>38.042667590000001</v>
      </c>
      <c r="I67" s="44">
        <v>33.066267609998349</v>
      </c>
      <c r="J67" s="55">
        <v>29.433818324999979</v>
      </c>
      <c r="L67" s="45">
        <f t="shared" si="8"/>
        <v>-0.10985362266589815</v>
      </c>
      <c r="M67" s="45">
        <f t="shared" si="9"/>
        <v>0.39882483526903734</v>
      </c>
      <c r="O67" s="58"/>
    </row>
    <row r="68" spans="2:16">
      <c r="B68" s="3"/>
      <c r="C68" s="3"/>
      <c r="D68" s="54"/>
      <c r="E68" s="54"/>
      <c r="F68" s="54"/>
      <c r="G68" s="54"/>
      <c r="H68" s="54"/>
      <c r="I68" s="54"/>
      <c r="J68" s="55"/>
      <c r="K68" s="54"/>
      <c r="O68" s="58"/>
    </row>
    <row r="69" spans="2:16">
      <c r="B69" s="3"/>
      <c r="C69" s="3"/>
      <c r="J69" s="55"/>
    </row>
    <row r="70" spans="2:16">
      <c r="B70" s="28" t="s">
        <v>237</v>
      </c>
      <c r="C70" s="28"/>
      <c r="D70" s="43">
        <v>2018</v>
      </c>
      <c r="E70" s="43">
        <v>2019</v>
      </c>
      <c r="F70" s="43">
        <v>2020</v>
      </c>
      <c r="G70" s="43">
        <v>2021</v>
      </c>
      <c r="H70" s="43">
        <v>2022</v>
      </c>
      <c r="I70" s="43">
        <v>2023</v>
      </c>
      <c r="J70" s="43">
        <v>2024</v>
      </c>
      <c r="K70" s="41"/>
      <c r="L70" s="43" t="s">
        <v>212</v>
      </c>
      <c r="M70" s="43" t="s">
        <v>322</v>
      </c>
    </row>
    <row r="71" spans="2:16">
      <c r="B71" s="3" t="s">
        <v>239</v>
      </c>
      <c r="C71" s="3" t="s">
        <v>239</v>
      </c>
      <c r="D71" s="44">
        <v>159.05927198000001</v>
      </c>
      <c r="E71" s="44">
        <v>170.91785812000001</v>
      </c>
      <c r="F71" s="44">
        <v>121.49199999999999</v>
      </c>
      <c r="G71" s="44">
        <v>201.57400000000001</v>
      </c>
      <c r="H71" s="44">
        <v>217.98500000000001</v>
      </c>
      <c r="I71" s="44">
        <v>232.26500000000001</v>
      </c>
      <c r="J71" s="44">
        <v>248.541</v>
      </c>
      <c r="L71" s="45">
        <f t="shared" ref="L71:L72" si="11">+J71/I71-1</f>
        <v>7.0075129700988059E-2</v>
      </c>
      <c r="M71" s="45">
        <f t="shared" ref="M71:M72" si="12">+J71/F71-1</f>
        <v>1.0457396371777565</v>
      </c>
      <c r="P71" s="58"/>
    </row>
    <row r="72" spans="2:16">
      <c r="B72" s="3" t="s">
        <v>240</v>
      </c>
      <c r="C72" s="3" t="s">
        <v>248</v>
      </c>
      <c r="D72" s="44">
        <v>476.16207951070339</v>
      </c>
      <c r="E72" s="44">
        <v>548.86548917858045</v>
      </c>
      <c r="F72" s="44">
        <v>597.30060822436803</v>
      </c>
      <c r="G72" s="44">
        <v>761.7207387285805</v>
      </c>
      <c r="H72" s="44">
        <v>791.72073873070337</v>
      </c>
      <c r="I72" s="44">
        <v>886.7207387285805</v>
      </c>
      <c r="J72" s="44">
        <v>941.7207387285805</v>
      </c>
      <c r="L72" s="45">
        <f t="shared" si="11"/>
        <v>6.2026292605788624E-2</v>
      </c>
      <c r="M72" s="45">
        <f t="shared" si="12"/>
        <v>0.57662779136972797</v>
      </c>
      <c r="P72" s="66"/>
    </row>
    <row r="73" spans="2:16" hidden="1" outlineLevel="1">
      <c r="B73" s="38" t="s">
        <v>269</v>
      </c>
      <c r="C73" s="38" t="s">
        <v>271</v>
      </c>
      <c r="D73" s="55">
        <v>15</v>
      </c>
      <c r="E73" s="55">
        <v>0</v>
      </c>
      <c r="F73" s="55">
        <v>25.579869495787534</v>
      </c>
      <c r="G73" s="55">
        <v>0</v>
      </c>
      <c r="H73" s="55">
        <v>0</v>
      </c>
      <c r="I73" s="55">
        <v>15</v>
      </c>
      <c r="J73" s="55">
        <v>0</v>
      </c>
      <c r="K73" s="56"/>
      <c r="L73" s="35" t="s">
        <v>201</v>
      </c>
      <c r="M73" s="35" t="s">
        <v>201</v>
      </c>
      <c r="P73" s="66"/>
    </row>
    <row r="74" spans="2:16" hidden="1" outlineLevel="1">
      <c r="B74" s="38" t="s">
        <v>270</v>
      </c>
      <c r="C74" s="38" t="s">
        <v>272</v>
      </c>
      <c r="D74" s="55">
        <v>461.16207951070339</v>
      </c>
      <c r="E74" s="55">
        <v>548.86548917858045</v>
      </c>
      <c r="F74" s="55">
        <v>571.7207387285805</v>
      </c>
      <c r="G74" s="55">
        <v>761.7207387285805</v>
      </c>
      <c r="H74" s="55">
        <v>791.72073873070337</v>
      </c>
      <c r="I74" s="55">
        <v>872</v>
      </c>
      <c r="J74" s="55">
        <v>942</v>
      </c>
      <c r="K74" s="56"/>
      <c r="L74" s="45">
        <f t="shared" ref="L74:L78" si="13">+J74/I74-1</f>
        <v>8.0275229357798183E-2</v>
      </c>
      <c r="M74" s="45">
        <f t="shared" ref="M74:M78" si="14">+J74/F74-1</f>
        <v>0.64765756459152413</v>
      </c>
      <c r="P74" s="66"/>
    </row>
    <row r="75" spans="2:16" collapsed="1">
      <c r="B75" s="3" t="s">
        <v>241</v>
      </c>
      <c r="C75" s="3" t="s">
        <v>249</v>
      </c>
      <c r="D75" s="44">
        <v>455.38468727070335</v>
      </c>
      <c r="E75" s="44">
        <v>537.0604891785805</v>
      </c>
      <c r="F75" s="44">
        <v>573.89560822436806</v>
      </c>
      <c r="G75" s="44">
        <v>674.38373872858051</v>
      </c>
      <c r="H75" s="44">
        <v>751.98765985858051</v>
      </c>
      <c r="I75" s="44">
        <v>872.62653183858049</v>
      </c>
      <c r="J75" s="44">
        <v>919.6981138085805</v>
      </c>
      <c r="L75" s="45">
        <f t="shared" si="13"/>
        <v>5.3942414369206215E-2</v>
      </c>
      <c r="M75" s="45">
        <f t="shared" si="14"/>
        <v>0.60255297414476616</v>
      </c>
      <c r="P75" s="58"/>
    </row>
    <row r="76" spans="2:16">
      <c r="B76" s="3" t="s">
        <v>242</v>
      </c>
      <c r="C76" s="3" t="s">
        <v>242</v>
      </c>
      <c r="D76" s="44">
        <v>119.05155390999995</v>
      </c>
      <c r="E76" s="44">
        <v>120.26058845000024</v>
      </c>
      <c r="F76" s="44">
        <v>70.770402309999966</v>
      </c>
      <c r="G76" s="44">
        <v>149.90141612999975</v>
      </c>
      <c r="H76" s="44">
        <v>167.50344788999953</v>
      </c>
      <c r="I76" s="44">
        <v>114.52300007999985</v>
      </c>
      <c r="J76" s="44">
        <v>111.30139769999943</v>
      </c>
      <c r="L76" s="45">
        <f t="shared" si="13"/>
        <v>-2.8130614616714289E-2</v>
      </c>
      <c r="M76" s="35">
        <f t="shared" si="14"/>
        <v>0.57271110615507093</v>
      </c>
      <c r="P76" s="58"/>
    </row>
    <row r="77" spans="2:16">
      <c r="B77" s="3" t="s">
        <v>265</v>
      </c>
      <c r="C77" s="3" t="s">
        <v>265</v>
      </c>
      <c r="D77" s="44">
        <v>96.071822690000019</v>
      </c>
      <c r="E77" s="44">
        <v>114.09617311000004</v>
      </c>
      <c r="F77" s="44">
        <v>104.07750541999999</v>
      </c>
      <c r="G77" s="44">
        <v>133.04626236000001</v>
      </c>
      <c r="H77" s="44">
        <v>190.476</v>
      </c>
      <c r="I77" s="44">
        <v>137.70099999999999</v>
      </c>
      <c r="J77" s="44">
        <v>214.58999999999997</v>
      </c>
      <c r="L77" s="45">
        <f t="shared" si="13"/>
        <v>0.55837648237848669</v>
      </c>
      <c r="M77" s="45">
        <f t="shared" si="14"/>
        <v>1.061828818187291</v>
      </c>
      <c r="P77" s="58"/>
    </row>
    <row r="78" spans="2:16">
      <c r="B78" s="3" t="s">
        <v>266</v>
      </c>
      <c r="C78" s="3" t="s">
        <v>267</v>
      </c>
      <c r="D78" s="44">
        <v>18.449310020000002</v>
      </c>
      <c r="E78" s="44">
        <v>20.453512489999998</v>
      </c>
      <c r="F78" s="44">
        <v>23.388715569999995</v>
      </c>
      <c r="G78" s="44">
        <v>22.083875339999995</v>
      </c>
      <c r="H78" s="44">
        <v>31.209036468869584</v>
      </c>
      <c r="I78" s="44">
        <v>30.126452981833857</v>
      </c>
      <c r="J78" s="44">
        <v>36.666187002999997</v>
      </c>
      <c r="L78" s="45">
        <f t="shared" si="13"/>
        <v>0.21707613654715918</v>
      </c>
      <c r="M78" s="45">
        <f t="shared" si="14"/>
        <v>0.56768707085525549</v>
      </c>
      <c r="P78" s="58"/>
    </row>
    <row r="79" spans="2:16">
      <c r="B79" s="3"/>
      <c r="C79" s="3"/>
    </row>
    <row r="80" spans="2:16">
      <c r="B80" s="3" t="s">
        <v>243</v>
      </c>
      <c r="C80" s="3" t="s">
        <v>250</v>
      </c>
      <c r="D80" s="35">
        <f>+D71/D61</f>
        <v>0.57308758467015231</v>
      </c>
      <c r="E80" s="35">
        <f t="shared" ref="E80:I80" si="15">+E71/E61</f>
        <v>0.55479993859174515</v>
      </c>
      <c r="F80" s="35">
        <f t="shared" si="15"/>
        <v>0.4859306715444266</v>
      </c>
      <c r="G80" s="35">
        <f t="shared" si="15"/>
        <v>0.60630536754482545</v>
      </c>
      <c r="H80" s="35">
        <f t="shared" si="15"/>
        <v>0.59096545351879404</v>
      </c>
      <c r="I80" s="35">
        <f t="shared" si="15"/>
        <v>0.60081984841266678</v>
      </c>
      <c r="J80" s="35">
        <v>0.63669323361672814</v>
      </c>
      <c r="L80" s="35" t="s">
        <v>201</v>
      </c>
      <c r="M80" s="35" t="s">
        <v>201</v>
      </c>
    </row>
    <row r="81" spans="2:13">
      <c r="B81" s="3" t="s">
        <v>244</v>
      </c>
      <c r="C81" s="3" t="s">
        <v>251</v>
      </c>
      <c r="D81" s="36">
        <f t="shared" ref="D81:I81" si="16">+D72/D71</f>
        <v>2.9936141011042454</v>
      </c>
      <c r="E81" s="36">
        <f t="shared" si="16"/>
        <v>3.2112822803643288</v>
      </c>
      <c r="F81" s="36">
        <f t="shared" si="16"/>
        <v>4.9163781008162522</v>
      </c>
      <c r="G81" s="36">
        <f t="shared" si="16"/>
        <v>3.7788640336977015</v>
      </c>
      <c r="H81" s="36">
        <f t="shared" si="16"/>
        <v>3.6319964159492777</v>
      </c>
      <c r="I81" s="36">
        <f t="shared" si="16"/>
        <v>3.8177114017548077</v>
      </c>
      <c r="J81" s="36">
        <v>3.7889955328439995</v>
      </c>
      <c r="L81" s="35" t="s">
        <v>201</v>
      </c>
      <c r="M81" s="35" t="s">
        <v>201</v>
      </c>
    </row>
    <row r="82" spans="2:13">
      <c r="B82" s="3" t="s">
        <v>245</v>
      </c>
      <c r="C82" s="3" t="s">
        <v>252</v>
      </c>
      <c r="D82" s="36">
        <f t="shared" ref="D82:I82" si="17">+D75/D71</f>
        <v>2.8629873732099256</v>
      </c>
      <c r="E82" s="36">
        <f t="shared" si="17"/>
        <v>3.1422140148837743</v>
      </c>
      <c r="F82" s="36">
        <f t="shared" si="17"/>
        <v>4.7237316714217243</v>
      </c>
      <c r="G82" s="36">
        <f t="shared" si="17"/>
        <v>3.345588908929626</v>
      </c>
      <c r="H82" s="36">
        <f t="shared" si="17"/>
        <v>3.4497220444460881</v>
      </c>
      <c r="I82" s="36">
        <f t="shared" si="17"/>
        <v>3.7570298229977848</v>
      </c>
      <c r="J82" s="36">
        <v>3.700387919130367</v>
      </c>
      <c r="L82" s="35" t="s">
        <v>201</v>
      </c>
      <c r="M82" s="35" t="s">
        <v>201</v>
      </c>
    </row>
    <row r="83" spans="2:13">
      <c r="B83" s="3" t="s">
        <v>246</v>
      </c>
      <c r="C83" s="3" t="s">
        <v>253</v>
      </c>
      <c r="D83" s="35">
        <f t="shared" ref="D83:I83" si="18">D77/D72</f>
        <v>0.20176285937914648</v>
      </c>
      <c r="E83" s="35">
        <f t="shared" si="18"/>
        <v>0.20787638384908069</v>
      </c>
      <c r="F83" s="35">
        <f t="shared" si="18"/>
        <v>0.17424644138467821</v>
      </c>
      <c r="G83" s="35">
        <f t="shared" si="18"/>
        <v>0.17466540635623631</v>
      </c>
      <c r="H83" s="35">
        <f t="shared" si="18"/>
        <v>0.24058483083994175</v>
      </c>
      <c r="I83" s="35">
        <f t="shared" si="18"/>
        <v>0.15529240942017641</v>
      </c>
      <c r="J83" s="35">
        <v>0.22787010116153805</v>
      </c>
      <c r="L83" s="35" t="s">
        <v>201</v>
      </c>
      <c r="M83" s="35" t="s">
        <v>201</v>
      </c>
    </row>
    <row r="84" spans="2:13">
      <c r="B84" s="3" t="s">
        <v>247</v>
      </c>
      <c r="C84" s="3" t="s">
        <v>254</v>
      </c>
      <c r="D84" s="36">
        <f t="shared" ref="D84:I84" si="19">+D71/D78</f>
        <v>8.6214211700909988</v>
      </c>
      <c r="E84" s="36">
        <f t="shared" si="19"/>
        <v>8.3564061773528664</v>
      </c>
      <c r="F84" s="36">
        <f t="shared" si="19"/>
        <v>5.1944707966706023</v>
      </c>
      <c r="G84" s="36">
        <f t="shared" si="19"/>
        <v>9.1276552188688473</v>
      </c>
      <c r="H84" s="36">
        <f t="shared" si="19"/>
        <v>6.9846757434320628</v>
      </c>
      <c r="I84" s="36">
        <f t="shared" si="19"/>
        <v>7.7096696428236999</v>
      </c>
      <c r="J84" s="36">
        <v>6.7784795833737652</v>
      </c>
      <c r="L84" s="35" t="s">
        <v>201</v>
      </c>
      <c r="M84" s="35" t="s">
        <v>201</v>
      </c>
    </row>
    <row r="85" spans="2:13">
      <c r="B85" s="3"/>
      <c r="C85" s="3"/>
    </row>
    <row r="86" spans="2:13">
      <c r="B86" s="12" t="s">
        <v>337</v>
      </c>
      <c r="C86" s="12" t="s">
        <v>338</v>
      </c>
    </row>
    <row r="87" spans="2:13">
      <c r="B87" s="12"/>
      <c r="C87" s="12"/>
      <c r="D87" s="54"/>
      <c r="E87" s="54"/>
      <c r="F87" s="54"/>
      <c r="G87" s="54"/>
      <c r="H87" s="54"/>
      <c r="I87" s="54"/>
    </row>
    <row r="88" spans="2:13">
      <c r="B88" s="3"/>
      <c r="C88" s="3"/>
      <c r="D88" s="54"/>
      <c r="E88" s="54"/>
      <c r="F88" s="54"/>
      <c r="G88" s="54"/>
      <c r="H88" s="54"/>
      <c r="I88" s="54"/>
    </row>
    <row r="89" spans="2:13">
      <c r="B89" s="3"/>
      <c r="C89" s="3"/>
    </row>
    <row r="90" spans="2:13">
      <c r="B90" s="3"/>
      <c r="C90" s="3"/>
      <c r="J90" s="63"/>
    </row>
    <row r="91" spans="2:13">
      <c r="B91" s="3"/>
      <c r="C91" s="3"/>
      <c r="J91" s="54"/>
    </row>
    <row r="92" spans="2:13">
      <c r="B92" s="3"/>
      <c r="C92" s="3"/>
      <c r="J92" s="54"/>
    </row>
    <row r="93" spans="2:13">
      <c r="B93" s="3"/>
      <c r="C93" s="3"/>
    </row>
    <row r="94" spans="2:13">
      <c r="B94" s="3"/>
      <c r="C94" s="3"/>
    </row>
    <row r="95" spans="2:13">
      <c r="B95" s="3"/>
      <c r="C95" s="3"/>
    </row>
    <row r="96" spans="2:13">
      <c r="B96" s="3"/>
      <c r="C96" s="3"/>
    </row>
    <row r="97" spans="2:3">
      <c r="B97" s="3"/>
      <c r="C97" s="3"/>
    </row>
    <row r="98" spans="2:3">
      <c r="B98" s="3"/>
      <c r="C98" s="3"/>
    </row>
    <row r="99" spans="2:3">
      <c r="B99" s="3"/>
      <c r="C99" s="3"/>
    </row>
    <row r="100" spans="2:3">
      <c r="B100" s="3"/>
      <c r="C100" s="3"/>
    </row>
    <row r="101" spans="2:3">
      <c r="B101" s="3"/>
      <c r="C101" s="3"/>
    </row>
    <row r="102" spans="2:3">
      <c r="B102" s="3"/>
      <c r="C102" s="3"/>
    </row>
    <row r="103" spans="2:3">
      <c r="B103" s="3"/>
      <c r="C103" s="3"/>
    </row>
    <row r="104" spans="2:3">
      <c r="B104" s="3"/>
      <c r="C104" s="3"/>
    </row>
    <row r="105" spans="2:3">
      <c r="B105" s="3"/>
      <c r="C105" s="3"/>
    </row>
    <row r="106" spans="2:3">
      <c r="B106" s="3"/>
      <c r="C106" s="3"/>
    </row>
    <row r="107" spans="2:3">
      <c r="B107" s="3"/>
      <c r="C107" s="3"/>
    </row>
    <row r="108" spans="2:3">
      <c r="B108" s="3"/>
      <c r="C108" s="3"/>
    </row>
    <row r="109" spans="2:3">
      <c r="B109" s="3"/>
      <c r="C109" s="3"/>
    </row>
    <row r="110" spans="2:3">
      <c r="B110" s="3"/>
      <c r="C110" s="3"/>
    </row>
    <row r="111" spans="2:3">
      <c r="B111" s="3"/>
      <c r="C111" s="3"/>
    </row>
    <row r="112" spans="2:3">
      <c r="B112" s="3"/>
      <c r="C112" s="3"/>
    </row>
    <row r="113" spans="2:3">
      <c r="B113" s="3"/>
      <c r="C113" s="3"/>
    </row>
    <row r="114" spans="2:3">
      <c r="B114" s="3"/>
      <c r="C114" s="3"/>
    </row>
    <row r="115" spans="2:3">
      <c r="B115" s="3"/>
      <c r="C115" s="3"/>
    </row>
    <row r="116" spans="2:3">
      <c r="B116" s="3"/>
      <c r="C116" s="3"/>
    </row>
    <row r="117" spans="2:3">
      <c r="B117" s="3"/>
      <c r="C117" s="3"/>
    </row>
    <row r="118" spans="2:3">
      <c r="B118" s="3"/>
      <c r="C118" s="3"/>
    </row>
    <row r="119" spans="2:3">
      <c r="B119" s="3"/>
      <c r="C119" s="3"/>
    </row>
    <row r="120" spans="2:3">
      <c r="B120" s="3"/>
      <c r="C120" s="3"/>
    </row>
    <row r="121" spans="2:3">
      <c r="B121" s="3"/>
      <c r="C121" s="3"/>
    </row>
    <row r="122" spans="2:3">
      <c r="B122" s="3"/>
      <c r="C122" s="3"/>
    </row>
    <row r="123" spans="2:3">
      <c r="B123" s="3"/>
      <c r="C123" s="3"/>
    </row>
    <row r="124" spans="2:3">
      <c r="B124" s="3"/>
      <c r="C124" s="3"/>
    </row>
    <row r="125" spans="2:3">
      <c r="B125" s="3"/>
      <c r="C125" s="3"/>
    </row>
    <row r="126" spans="2:3">
      <c r="B126" s="3"/>
      <c r="C126" s="3"/>
    </row>
    <row r="127" spans="2:3">
      <c r="B127" s="3"/>
      <c r="C127" s="3"/>
    </row>
    <row r="128" spans="2:3">
      <c r="B128" s="3"/>
      <c r="C128" s="3"/>
    </row>
    <row r="129" spans="2:3">
      <c r="B129" s="3"/>
      <c r="C129" s="3"/>
    </row>
    <row r="130" spans="2:3">
      <c r="B130" s="3"/>
      <c r="C130" s="3"/>
    </row>
    <row r="131" spans="2:3">
      <c r="B131" s="3"/>
      <c r="C131" s="3"/>
    </row>
    <row r="132" spans="2:3">
      <c r="B132" s="3"/>
      <c r="C132" s="3"/>
    </row>
    <row r="133" spans="2:3">
      <c r="B133" s="3"/>
      <c r="C133" s="3"/>
    </row>
    <row r="134" spans="2:3">
      <c r="B134" s="3"/>
      <c r="C134" s="3"/>
    </row>
    <row r="135" spans="2:3">
      <c r="B135" s="3"/>
      <c r="C135" s="3"/>
    </row>
    <row r="136" spans="2:3">
      <c r="B136" s="3"/>
      <c r="C136" s="3"/>
    </row>
    <row r="137" spans="2:3">
      <c r="B137" s="3"/>
      <c r="C137" s="3"/>
    </row>
    <row r="138" spans="2:3">
      <c r="B138" s="3"/>
      <c r="C138" s="3"/>
    </row>
    <row r="139" spans="2:3">
      <c r="B139" s="3"/>
      <c r="C139" s="3"/>
    </row>
    <row r="140" spans="2:3">
      <c r="B140" s="3"/>
      <c r="C140" s="3"/>
    </row>
    <row r="141" spans="2:3">
      <c r="B141" s="3"/>
      <c r="C141" s="3"/>
    </row>
    <row r="142" spans="2:3">
      <c r="B142" s="3"/>
      <c r="C142" s="3"/>
    </row>
    <row r="143" spans="2:3">
      <c r="B143" s="3"/>
      <c r="C143" s="3"/>
    </row>
    <row r="144" spans="2:3">
      <c r="B144" s="3"/>
      <c r="C144" s="3"/>
    </row>
    <row r="145" spans="2:3">
      <c r="B145" s="3"/>
      <c r="C145" s="3"/>
    </row>
    <row r="146" spans="2:3">
      <c r="B146" s="3"/>
      <c r="C146" s="3"/>
    </row>
    <row r="147" spans="2:3">
      <c r="B147" s="3"/>
      <c r="C147" s="3"/>
    </row>
    <row r="148" spans="2:3">
      <c r="B148" s="3"/>
      <c r="C148" s="3"/>
    </row>
    <row r="149" spans="2:3">
      <c r="B149" s="3"/>
      <c r="C149" s="3"/>
    </row>
    <row r="150" spans="2:3">
      <c r="B150" s="3"/>
      <c r="C150" s="3"/>
    </row>
    <row r="151" spans="2:3">
      <c r="B151" s="3"/>
      <c r="C151" s="3"/>
    </row>
    <row r="152" spans="2:3">
      <c r="B152" s="3"/>
      <c r="C152" s="3"/>
    </row>
    <row r="153" spans="2:3">
      <c r="B153" s="3"/>
      <c r="C153" s="3"/>
    </row>
    <row r="154" spans="2:3">
      <c r="B154" s="3"/>
      <c r="C154" s="3"/>
    </row>
    <row r="155" spans="2:3">
      <c r="B155" s="3"/>
      <c r="C155" s="3"/>
    </row>
    <row r="156" spans="2:3">
      <c r="B156" s="3"/>
      <c r="C156" s="3"/>
    </row>
    <row r="157" spans="2:3">
      <c r="B157" s="3"/>
      <c r="C157" s="3"/>
    </row>
    <row r="158" spans="2:3">
      <c r="B158" s="3"/>
      <c r="C158" s="3"/>
    </row>
    <row r="159" spans="2:3">
      <c r="B159" s="3"/>
      <c r="C159" s="3"/>
    </row>
    <row r="160" spans="2:3">
      <c r="B160" s="3"/>
      <c r="C160" s="3"/>
    </row>
    <row r="161" spans="2:3">
      <c r="B161" s="3"/>
      <c r="C161" s="3"/>
    </row>
    <row r="162" spans="2:3">
      <c r="B162" s="3"/>
      <c r="C162" s="3"/>
    </row>
    <row r="163" spans="2:3">
      <c r="B163" s="3"/>
      <c r="C163" s="3"/>
    </row>
    <row r="164" spans="2:3">
      <c r="B164" s="3"/>
      <c r="C164" s="3"/>
    </row>
    <row r="165" spans="2:3">
      <c r="B165" s="3"/>
      <c r="C165" s="3"/>
    </row>
    <row r="166" spans="2:3">
      <c r="B166" s="3"/>
      <c r="C166" s="3"/>
    </row>
    <row r="167" spans="2:3">
      <c r="B167" s="3"/>
      <c r="C167" s="3"/>
    </row>
    <row r="168" spans="2:3">
      <c r="B168" s="3"/>
      <c r="C168" s="3"/>
    </row>
    <row r="169" spans="2:3">
      <c r="B169" s="3"/>
      <c r="C169" s="3"/>
    </row>
    <row r="170" spans="2:3">
      <c r="B170" s="3"/>
      <c r="C170" s="3"/>
    </row>
    <row r="171" spans="2:3">
      <c r="B171" s="3"/>
      <c r="C171" s="3"/>
    </row>
    <row r="172" spans="2:3">
      <c r="B172" s="3"/>
      <c r="C172" s="3"/>
    </row>
    <row r="173" spans="2:3">
      <c r="B173" s="3"/>
      <c r="C173" s="3"/>
    </row>
    <row r="174" spans="2:3">
      <c r="B174" s="3"/>
      <c r="C174" s="3"/>
    </row>
    <row r="175" spans="2:3">
      <c r="B175" s="3"/>
      <c r="C175" s="3"/>
    </row>
    <row r="176" spans="2:3">
      <c r="B176" s="3"/>
      <c r="C176" s="3"/>
    </row>
    <row r="177" spans="2:3">
      <c r="B177" s="3"/>
      <c r="C177" s="3"/>
    </row>
    <row r="178" spans="2:3">
      <c r="B178" s="3"/>
      <c r="C178" s="3"/>
    </row>
    <row r="179" spans="2:3">
      <c r="B179" s="3"/>
      <c r="C179" s="3"/>
    </row>
    <row r="180" spans="2:3">
      <c r="B180" s="3"/>
      <c r="C180" s="3"/>
    </row>
    <row r="181" spans="2:3">
      <c r="B181" s="3"/>
      <c r="C181" s="3"/>
    </row>
    <row r="182" spans="2:3">
      <c r="B182" s="3"/>
      <c r="C182" s="3"/>
    </row>
    <row r="183" spans="2:3">
      <c r="B183" s="3"/>
      <c r="C183" s="3"/>
    </row>
    <row r="184" spans="2:3">
      <c r="B184" s="3"/>
      <c r="C184" s="3"/>
    </row>
    <row r="185" spans="2:3">
      <c r="B185" s="3"/>
      <c r="C185" s="3"/>
    </row>
    <row r="186" spans="2:3">
      <c r="B186" s="3"/>
      <c r="C186" s="3"/>
    </row>
    <row r="187" spans="2:3">
      <c r="B187" s="3"/>
      <c r="C187" s="3"/>
    </row>
    <row r="188" spans="2:3">
      <c r="B188" s="3"/>
      <c r="C188" s="3"/>
    </row>
    <row r="189" spans="2:3">
      <c r="B189" s="3"/>
      <c r="C189" s="3"/>
    </row>
    <row r="190" spans="2:3">
      <c r="B190" s="3"/>
      <c r="C190" s="3"/>
    </row>
    <row r="191" spans="2:3">
      <c r="B191" s="3"/>
      <c r="C191" s="3"/>
    </row>
    <row r="192" spans="2:3">
      <c r="B192" s="3"/>
      <c r="C192" s="3"/>
    </row>
    <row r="193" spans="2:3">
      <c r="B193" s="3"/>
      <c r="C193" s="3"/>
    </row>
    <row r="194" spans="2:3">
      <c r="B194" s="3"/>
      <c r="C194" s="3"/>
    </row>
    <row r="195" spans="2:3">
      <c r="B195" s="3"/>
      <c r="C195" s="3"/>
    </row>
    <row r="196" spans="2:3">
      <c r="B196" s="3"/>
      <c r="C196" s="3"/>
    </row>
    <row r="197" spans="2:3">
      <c r="B197" s="3"/>
      <c r="C197" s="3"/>
    </row>
    <row r="198" spans="2:3">
      <c r="B198" s="3"/>
      <c r="C198" s="3"/>
    </row>
    <row r="199" spans="2:3">
      <c r="B199" s="3"/>
      <c r="C199" s="3"/>
    </row>
    <row r="200" spans="2:3">
      <c r="B200" s="3"/>
      <c r="C200" s="3"/>
    </row>
    <row r="201" spans="2:3">
      <c r="B201" s="3"/>
      <c r="C201" s="3"/>
    </row>
    <row r="202" spans="2:3">
      <c r="B202" s="3"/>
      <c r="C202" s="3"/>
    </row>
    <row r="203" spans="2:3">
      <c r="B203" s="3"/>
      <c r="C203" s="3"/>
    </row>
    <row r="204" spans="2:3">
      <c r="B204" s="3"/>
      <c r="C204" s="3"/>
    </row>
    <row r="205" spans="2:3">
      <c r="B205" s="3"/>
      <c r="C205" s="3"/>
    </row>
    <row r="206" spans="2:3">
      <c r="B206" s="3"/>
      <c r="C206" s="3"/>
    </row>
    <row r="207" spans="2:3">
      <c r="B207" s="3"/>
      <c r="C207" s="3"/>
    </row>
    <row r="208" spans="2:3">
      <c r="B208" s="3"/>
      <c r="C208" s="3"/>
    </row>
    <row r="209" spans="2:3">
      <c r="B209" s="3"/>
      <c r="C209" s="3"/>
    </row>
    <row r="210" spans="2:3">
      <c r="B210" s="3"/>
      <c r="C210" s="3"/>
    </row>
    <row r="211" spans="2:3">
      <c r="B211" s="3"/>
      <c r="C211" s="3"/>
    </row>
    <row r="212" spans="2:3">
      <c r="B212" s="3"/>
      <c r="C212" s="3"/>
    </row>
    <row r="213" spans="2:3">
      <c r="B213" s="3"/>
      <c r="C213" s="3"/>
    </row>
    <row r="214" spans="2:3">
      <c r="B214" s="3"/>
      <c r="C214" s="3"/>
    </row>
    <row r="215" spans="2:3">
      <c r="B215" s="3"/>
      <c r="C215" s="3"/>
    </row>
    <row r="216" spans="2:3">
      <c r="B216" s="3"/>
      <c r="C216" s="3"/>
    </row>
    <row r="217" spans="2:3">
      <c r="B217" s="3"/>
      <c r="C217" s="3"/>
    </row>
    <row r="218" spans="2:3">
      <c r="B218" s="3"/>
      <c r="C218" s="3"/>
    </row>
    <row r="219" spans="2:3">
      <c r="B219" s="3"/>
      <c r="C219" s="3"/>
    </row>
    <row r="220" spans="2:3">
      <c r="B220" s="3"/>
      <c r="C220" s="3"/>
    </row>
    <row r="221" spans="2:3">
      <c r="B221" s="3"/>
      <c r="C221" s="3"/>
    </row>
    <row r="222" spans="2:3">
      <c r="B222" s="3"/>
      <c r="C222" s="3"/>
    </row>
    <row r="223" spans="2:3">
      <c r="B223" s="3"/>
      <c r="C223" s="3"/>
    </row>
    <row r="224" spans="2:3">
      <c r="B224" s="3"/>
      <c r="C224" s="3"/>
    </row>
    <row r="225" spans="2:3">
      <c r="B225" s="3"/>
      <c r="C225" s="3"/>
    </row>
    <row r="226" spans="2:3">
      <c r="B226" s="3"/>
      <c r="C226" s="3"/>
    </row>
    <row r="227" spans="2:3">
      <c r="B227" s="3"/>
      <c r="C227" s="3"/>
    </row>
    <row r="228" spans="2:3">
      <c r="B228" s="3"/>
      <c r="C228" s="3"/>
    </row>
    <row r="229" spans="2:3">
      <c r="B229" s="3"/>
      <c r="C229" s="3"/>
    </row>
    <row r="230" spans="2:3">
      <c r="B230" s="3"/>
      <c r="C230" s="3"/>
    </row>
    <row r="231" spans="2:3">
      <c r="B231" s="3"/>
      <c r="C231" s="3"/>
    </row>
    <row r="232" spans="2:3">
      <c r="B232" s="3"/>
      <c r="C232" s="3"/>
    </row>
    <row r="233" spans="2:3">
      <c r="B233" s="3"/>
      <c r="C233" s="3"/>
    </row>
    <row r="234" spans="2:3">
      <c r="B234" s="3"/>
      <c r="C234" s="3"/>
    </row>
    <row r="235" spans="2:3">
      <c r="B235" s="3"/>
      <c r="C235" s="3"/>
    </row>
    <row r="236" spans="2:3">
      <c r="B236" s="3"/>
      <c r="C236" s="3"/>
    </row>
    <row r="237" spans="2:3">
      <c r="B237" s="3"/>
      <c r="C237" s="3"/>
    </row>
    <row r="238" spans="2:3">
      <c r="B238" s="3"/>
      <c r="C238" s="3"/>
    </row>
    <row r="239" spans="2:3">
      <c r="B239" s="3"/>
      <c r="C239" s="3"/>
    </row>
    <row r="240" spans="2:3">
      <c r="B240" s="3"/>
      <c r="C240" s="3"/>
    </row>
    <row r="241" spans="2:3">
      <c r="B241" s="3"/>
      <c r="C241" s="3"/>
    </row>
    <row r="242" spans="2:3">
      <c r="B242" s="3"/>
      <c r="C242" s="3"/>
    </row>
    <row r="243" spans="2:3">
      <c r="B243" s="3"/>
      <c r="C243" s="3"/>
    </row>
    <row r="244" spans="2:3">
      <c r="B244" s="3"/>
      <c r="C244" s="3"/>
    </row>
    <row r="245" spans="2:3">
      <c r="B245" s="3"/>
      <c r="C245" s="3"/>
    </row>
    <row r="246" spans="2:3">
      <c r="B246" s="3"/>
      <c r="C246" s="3"/>
    </row>
    <row r="247" spans="2:3">
      <c r="B247" s="3"/>
      <c r="C247" s="3"/>
    </row>
    <row r="248" spans="2:3">
      <c r="B248" s="3"/>
      <c r="C248" s="3"/>
    </row>
    <row r="249" spans="2:3">
      <c r="B249" s="3"/>
      <c r="C249" s="3"/>
    </row>
    <row r="250" spans="2:3">
      <c r="B250" s="3"/>
      <c r="C250" s="3"/>
    </row>
    <row r="251" spans="2:3">
      <c r="B251" s="3"/>
      <c r="C251" s="3"/>
    </row>
    <row r="252" spans="2:3">
      <c r="B252" s="3"/>
      <c r="C252" s="3"/>
    </row>
    <row r="253" spans="2:3">
      <c r="B253" s="3"/>
      <c r="C253" s="3"/>
    </row>
    <row r="254" spans="2:3">
      <c r="B254" s="3"/>
      <c r="C254" s="3"/>
    </row>
    <row r="255" spans="2:3">
      <c r="B255" s="3"/>
      <c r="C255" s="3"/>
    </row>
    <row r="256" spans="2:3">
      <c r="B256" s="3"/>
      <c r="C256" s="3"/>
    </row>
    <row r="257" spans="2:3">
      <c r="B257" s="3"/>
      <c r="C257" s="3"/>
    </row>
    <row r="258" spans="2:3">
      <c r="B258" s="3"/>
      <c r="C258" s="3"/>
    </row>
    <row r="259" spans="2:3">
      <c r="B259" s="3"/>
      <c r="C259" s="3"/>
    </row>
    <row r="260" spans="2:3">
      <c r="B260" s="3"/>
      <c r="C260" s="3"/>
    </row>
    <row r="261" spans="2:3">
      <c r="B261" s="3"/>
      <c r="C261" s="3"/>
    </row>
    <row r="262" spans="2:3">
      <c r="B262" s="3"/>
      <c r="C262" s="3"/>
    </row>
    <row r="263" spans="2:3">
      <c r="B263" s="3"/>
      <c r="C263" s="3"/>
    </row>
    <row r="264" spans="2:3">
      <c r="B264" s="3"/>
      <c r="C264" s="3"/>
    </row>
    <row r="265" spans="2:3">
      <c r="B265" s="3"/>
      <c r="C265" s="3"/>
    </row>
    <row r="266" spans="2:3">
      <c r="B266" s="3"/>
      <c r="C266" s="3"/>
    </row>
    <row r="267" spans="2:3">
      <c r="B267" s="3"/>
      <c r="C267" s="3"/>
    </row>
    <row r="268" spans="2:3">
      <c r="B268" s="3"/>
      <c r="C268" s="3"/>
    </row>
    <row r="269" spans="2:3">
      <c r="B269" s="3"/>
      <c r="C269" s="3"/>
    </row>
    <row r="270" spans="2:3">
      <c r="B270" s="3"/>
      <c r="C270" s="3"/>
    </row>
    <row r="271" spans="2:3">
      <c r="B271" s="3"/>
      <c r="C271" s="3"/>
    </row>
    <row r="272" spans="2:3">
      <c r="B272" s="3"/>
      <c r="C272" s="3"/>
    </row>
    <row r="273" spans="2:3">
      <c r="B273" s="3"/>
      <c r="C273" s="3"/>
    </row>
    <row r="274" spans="2:3">
      <c r="B274" s="3"/>
      <c r="C274" s="3"/>
    </row>
    <row r="275" spans="2:3">
      <c r="B275" s="3"/>
      <c r="C275" s="3"/>
    </row>
    <row r="276" spans="2:3">
      <c r="B276" s="3"/>
      <c r="C276" s="3"/>
    </row>
    <row r="277" spans="2:3">
      <c r="B277" s="3"/>
      <c r="C277" s="3"/>
    </row>
    <row r="278" spans="2:3">
      <c r="B278" s="3"/>
      <c r="C278" s="3"/>
    </row>
    <row r="279" spans="2:3">
      <c r="B279" s="3"/>
      <c r="C279" s="3"/>
    </row>
    <row r="280" spans="2:3">
      <c r="B280" s="3"/>
      <c r="C280" s="3"/>
    </row>
    <row r="281" spans="2:3">
      <c r="B281" s="3"/>
      <c r="C281" s="3"/>
    </row>
    <row r="282" spans="2:3">
      <c r="B282" s="3"/>
      <c r="C282" s="3"/>
    </row>
    <row r="283" spans="2:3">
      <c r="B283" s="3"/>
      <c r="C283" s="3"/>
    </row>
    <row r="284" spans="2:3">
      <c r="B284" s="3"/>
      <c r="C284" s="3"/>
    </row>
    <row r="285" spans="2:3">
      <c r="B285" s="3"/>
      <c r="C285" s="3"/>
    </row>
    <row r="286" spans="2:3">
      <c r="B286" s="3"/>
      <c r="C286" s="3"/>
    </row>
    <row r="287" spans="2:3">
      <c r="B287" s="3"/>
      <c r="C287" s="3"/>
    </row>
    <row r="288" spans="2:3">
      <c r="B288" s="3"/>
      <c r="C288" s="3"/>
    </row>
    <row r="289" spans="2:3">
      <c r="B289" s="3"/>
      <c r="C289" s="3"/>
    </row>
    <row r="290" spans="2:3">
      <c r="B290" s="3"/>
      <c r="C290" s="3"/>
    </row>
    <row r="291" spans="2:3">
      <c r="B291" s="3"/>
      <c r="C291" s="3"/>
    </row>
    <row r="292" spans="2:3">
      <c r="B292" s="3"/>
      <c r="C292" s="3"/>
    </row>
    <row r="293" spans="2:3">
      <c r="B293" s="3"/>
      <c r="C293" s="3"/>
    </row>
    <row r="294" spans="2:3">
      <c r="B294" s="3"/>
      <c r="C294" s="3"/>
    </row>
    <row r="295" spans="2:3">
      <c r="B295" s="3"/>
      <c r="C295" s="3"/>
    </row>
    <row r="296" spans="2:3">
      <c r="B296" s="3"/>
      <c r="C296" s="3"/>
    </row>
    <row r="297" spans="2:3">
      <c r="B297" s="3"/>
      <c r="C297" s="3"/>
    </row>
    <row r="298" spans="2:3">
      <c r="B298" s="3"/>
      <c r="C298" s="3"/>
    </row>
    <row r="299" spans="2:3">
      <c r="B299" s="3"/>
      <c r="C299" s="3"/>
    </row>
    <row r="300" spans="2:3">
      <c r="B300" s="3"/>
      <c r="C300" s="3"/>
    </row>
    <row r="301" spans="2:3">
      <c r="B301" s="3"/>
      <c r="C301" s="3"/>
    </row>
    <row r="302" spans="2:3">
      <c r="B302" s="3"/>
      <c r="C302" s="3"/>
    </row>
    <row r="303" spans="2:3">
      <c r="B303" s="3"/>
      <c r="C303" s="3"/>
    </row>
    <row r="304" spans="2:3">
      <c r="B304" s="3"/>
      <c r="C304" s="3"/>
    </row>
    <row r="305" spans="2:3">
      <c r="B305" s="3"/>
      <c r="C305" s="3"/>
    </row>
    <row r="306" spans="2:3">
      <c r="B306" s="3"/>
      <c r="C306" s="3"/>
    </row>
    <row r="307" spans="2:3">
      <c r="B307" s="3"/>
      <c r="C307" s="3"/>
    </row>
    <row r="308" spans="2:3">
      <c r="B308" s="3"/>
      <c r="C308" s="3"/>
    </row>
    <row r="309" spans="2:3">
      <c r="B309" s="3"/>
      <c r="C309" s="3"/>
    </row>
    <row r="310" spans="2:3">
      <c r="B310" s="3"/>
      <c r="C310" s="3"/>
    </row>
    <row r="311" spans="2:3">
      <c r="B311" s="3"/>
      <c r="C311" s="3"/>
    </row>
    <row r="312" spans="2:3">
      <c r="B312" s="3"/>
      <c r="C312" s="3"/>
    </row>
    <row r="313" spans="2:3">
      <c r="B313" s="3"/>
      <c r="C313" s="3"/>
    </row>
    <row r="314" spans="2:3">
      <c r="B314" s="3"/>
      <c r="C314" s="3"/>
    </row>
    <row r="315" spans="2:3">
      <c r="B315" s="3"/>
      <c r="C315" s="3"/>
    </row>
    <row r="316" spans="2:3">
      <c r="B316" s="3"/>
      <c r="C316" s="3"/>
    </row>
    <row r="317" spans="2:3">
      <c r="B317" s="3"/>
      <c r="C317" s="3"/>
    </row>
    <row r="318" spans="2:3">
      <c r="B318" s="3"/>
      <c r="C318" s="3"/>
    </row>
    <row r="319" spans="2:3">
      <c r="B319" s="3"/>
      <c r="C319" s="3"/>
    </row>
    <row r="320" spans="2:3">
      <c r="B320" s="3"/>
      <c r="C320" s="3"/>
    </row>
    <row r="321" spans="2:3">
      <c r="B321" s="3"/>
      <c r="C321" s="3"/>
    </row>
    <row r="322" spans="2:3">
      <c r="B322" s="3"/>
      <c r="C322" s="3"/>
    </row>
    <row r="323" spans="2:3">
      <c r="B323" s="3"/>
      <c r="C323" s="3"/>
    </row>
    <row r="324" spans="2:3">
      <c r="B324" s="3"/>
      <c r="C324" s="3"/>
    </row>
    <row r="325" spans="2:3">
      <c r="B325" s="3"/>
      <c r="C325" s="3"/>
    </row>
    <row r="326" spans="2:3">
      <c r="B326" s="3"/>
      <c r="C326" s="3"/>
    </row>
    <row r="327" spans="2:3">
      <c r="B327" s="3"/>
      <c r="C327" s="3"/>
    </row>
    <row r="328" spans="2:3">
      <c r="B328" s="3"/>
      <c r="C328" s="3"/>
    </row>
    <row r="329" spans="2:3">
      <c r="B329" s="3"/>
      <c r="C329" s="3"/>
    </row>
    <row r="330" spans="2:3">
      <c r="B330" s="3"/>
      <c r="C330" s="3"/>
    </row>
    <row r="331" spans="2:3">
      <c r="B331" s="3"/>
      <c r="C331" s="3"/>
    </row>
    <row r="332" spans="2:3">
      <c r="B332" s="3"/>
      <c r="C332" s="3"/>
    </row>
    <row r="333" spans="2:3">
      <c r="B333" s="3"/>
      <c r="C333" s="3"/>
    </row>
    <row r="334" spans="2:3">
      <c r="B334" s="3"/>
      <c r="C334" s="3"/>
    </row>
    <row r="335" spans="2:3">
      <c r="B335" s="3"/>
      <c r="C335" s="3"/>
    </row>
    <row r="336" spans="2:3">
      <c r="B336" s="3"/>
      <c r="C336" s="3"/>
    </row>
    <row r="337" spans="2:3">
      <c r="B337" s="3"/>
      <c r="C337" s="3"/>
    </row>
    <row r="338" spans="2:3">
      <c r="B338" s="3"/>
      <c r="C338" s="3"/>
    </row>
    <row r="339" spans="2:3">
      <c r="B339" s="3"/>
      <c r="C339" s="3"/>
    </row>
    <row r="340" spans="2:3">
      <c r="B340" s="3"/>
      <c r="C340" s="3"/>
    </row>
    <row r="341" spans="2:3">
      <c r="B341" s="3"/>
      <c r="C341" s="3"/>
    </row>
    <row r="342" spans="2:3">
      <c r="B342" s="3"/>
      <c r="C342" s="3"/>
    </row>
    <row r="343" spans="2:3">
      <c r="B343" s="3"/>
      <c r="C343" s="3"/>
    </row>
    <row r="344" spans="2:3">
      <c r="B344" s="3"/>
      <c r="C344" s="3"/>
    </row>
    <row r="345" spans="2:3">
      <c r="B345" s="3"/>
      <c r="C345" s="3"/>
    </row>
    <row r="346" spans="2:3">
      <c r="B346" s="3"/>
      <c r="C346" s="3"/>
    </row>
    <row r="347" spans="2:3">
      <c r="B347" s="3"/>
      <c r="C347" s="3"/>
    </row>
    <row r="348" spans="2:3">
      <c r="B348" s="3"/>
      <c r="C348" s="3"/>
    </row>
    <row r="349" spans="2:3">
      <c r="B349" s="3"/>
      <c r="C349" s="3"/>
    </row>
    <row r="350" spans="2:3">
      <c r="B350" s="3"/>
      <c r="C350" s="3"/>
    </row>
    <row r="351" spans="2:3">
      <c r="B351" s="3"/>
      <c r="C351" s="3"/>
    </row>
    <row r="352" spans="2:3">
      <c r="B352" s="3"/>
      <c r="C352" s="3"/>
    </row>
    <row r="353" spans="2:3">
      <c r="B353" s="3"/>
      <c r="C353" s="3"/>
    </row>
    <row r="354" spans="2:3">
      <c r="B354" s="3"/>
      <c r="C354" s="3"/>
    </row>
    <row r="355" spans="2:3">
      <c r="B355" s="3"/>
      <c r="C355" s="3"/>
    </row>
    <row r="356" spans="2:3">
      <c r="B356" s="3"/>
      <c r="C356" s="3"/>
    </row>
    <row r="357" spans="2:3">
      <c r="B357" s="3"/>
      <c r="C357" s="3"/>
    </row>
    <row r="358" spans="2:3">
      <c r="B358" s="3"/>
      <c r="C358" s="3"/>
    </row>
    <row r="359" spans="2:3">
      <c r="B359" s="3"/>
      <c r="C359" s="3"/>
    </row>
    <row r="360" spans="2:3">
      <c r="B360" s="3"/>
      <c r="C360" s="3"/>
    </row>
    <row r="361" spans="2:3">
      <c r="B361" s="3"/>
      <c r="C361" s="3"/>
    </row>
    <row r="362" spans="2:3">
      <c r="B362" s="3"/>
      <c r="C362" s="3"/>
    </row>
    <row r="363" spans="2:3">
      <c r="B363" s="3"/>
      <c r="C363" s="3"/>
    </row>
    <row r="364" spans="2:3">
      <c r="B364" s="3"/>
      <c r="C364" s="3"/>
    </row>
    <row r="365" spans="2:3">
      <c r="B365" s="3"/>
      <c r="C365" s="3"/>
    </row>
    <row r="366" spans="2:3">
      <c r="B366" s="3"/>
      <c r="C366" s="3"/>
    </row>
    <row r="367" spans="2:3">
      <c r="B367" s="3"/>
      <c r="C367" s="3"/>
    </row>
    <row r="368" spans="2:3">
      <c r="B368" s="3"/>
      <c r="C368" s="3"/>
    </row>
    <row r="369" spans="2:3">
      <c r="B369" s="3"/>
      <c r="C369" s="3"/>
    </row>
    <row r="370" spans="2:3">
      <c r="B370" s="3"/>
      <c r="C370" s="3"/>
    </row>
    <row r="371" spans="2:3">
      <c r="B371" s="3"/>
      <c r="C371" s="3"/>
    </row>
    <row r="372" spans="2:3">
      <c r="B372" s="3"/>
      <c r="C372" s="3"/>
    </row>
    <row r="373" spans="2:3">
      <c r="B373" s="3"/>
      <c r="C373" s="3"/>
    </row>
    <row r="374" spans="2:3">
      <c r="B374" s="3"/>
      <c r="C374" s="3"/>
    </row>
    <row r="375" spans="2:3">
      <c r="B375" s="3"/>
      <c r="C375" s="3"/>
    </row>
    <row r="376" spans="2:3">
      <c r="B376" s="3"/>
      <c r="C376" s="3"/>
    </row>
    <row r="377" spans="2:3">
      <c r="B377" s="3"/>
      <c r="C377" s="3"/>
    </row>
    <row r="378" spans="2:3">
      <c r="B378" s="3"/>
      <c r="C378" s="3"/>
    </row>
    <row r="379" spans="2:3">
      <c r="B379" s="3"/>
      <c r="C379" s="3"/>
    </row>
    <row r="380" spans="2:3">
      <c r="B380" s="3"/>
      <c r="C380" s="3"/>
    </row>
    <row r="381" spans="2:3">
      <c r="B381" s="3"/>
      <c r="C381" s="3"/>
    </row>
    <row r="382" spans="2:3">
      <c r="B382" s="3"/>
      <c r="C382" s="3"/>
    </row>
    <row r="383" spans="2:3">
      <c r="B383" s="3"/>
      <c r="C383" s="3"/>
    </row>
    <row r="384" spans="2:3">
      <c r="B384" s="3"/>
      <c r="C384" s="3"/>
    </row>
    <row r="385" spans="2:3">
      <c r="B385" s="3"/>
      <c r="C385" s="3"/>
    </row>
    <row r="386" spans="2:3">
      <c r="B386" s="3"/>
      <c r="C386" s="3"/>
    </row>
    <row r="387" spans="2:3">
      <c r="B387" s="3"/>
      <c r="C387" s="3"/>
    </row>
    <row r="388" spans="2:3">
      <c r="B388" s="3"/>
      <c r="C388" s="3"/>
    </row>
    <row r="389" spans="2:3">
      <c r="B389" s="3"/>
      <c r="C389" s="3"/>
    </row>
    <row r="390" spans="2:3">
      <c r="B390" s="3"/>
      <c r="C390" s="3"/>
    </row>
    <row r="391" spans="2:3">
      <c r="B391" s="3"/>
      <c r="C391" s="3"/>
    </row>
    <row r="392" spans="2:3">
      <c r="B392" s="3"/>
      <c r="C392" s="3"/>
    </row>
    <row r="393" spans="2:3">
      <c r="B393" s="3"/>
      <c r="C393" s="3"/>
    </row>
    <row r="394" spans="2:3">
      <c r="B394" s="3"/>
      <c r="C394" s="3"/>
    </row>
    <row r="395" spans="2:3">
      <c r="B395" s="3"/>
      <c r="C395" s="3"/>
    </row>
    <row r="396" spans="2:3">
      <c r="B396" s="3"/>
      <c r="C396" s="3"/>
    </row>
    <row r="397" spans="2:3">
      <c r="B397" s="3"/>
      <c r="C397" s="3"/>
    </row>
    <row r="398" spans="2:3">
      <c r="B398" s="3"/>
      <c r="C398" s="3"/>
    </row>
    <row r="399" spans="2:3">
      <c r="B399" s="3"/>
      <c r="C399" s="3"/>
    </row>
    <row r="400" spans="2:3">
      <c r="B400" s="3"/>
      <c r="C400" s="3"/>
    </row>
    <row r="401" spans="2:3">
      <c r="B401" s="3"/>
      <c r="C401" s="3"/>
    </row>
    <row r="402" spans="2:3">
      <c r="B402" s="3"/>
      <c r="C402" s="3"/>
    </row>
    <row r="403" spans="2:3">
      <c r="B403" s="3"/>
      <c r="C403" s="3"/>
    </row>
    <row r="404" spans="2:3">
      <c r="B404" s="3"/>
      <c r="C404" s="3"/>
    </row>
    <row r="405" spans="2:3">
      <c r="B405" s="3"/>
      <c r="C405" s="3"/>
    </row>
    <row r="406" spans="2:3">
      <c r="B406" s="3"/>
      <c r="C406" s="3"/>
    </row>
    <row r="407" spans="2:3">
      <c r="B407" s="3"/>
      <c r="C407" s="3"/>
    </row>
    <row r="408" spans="2:3">
      <c r="B408" s="3"/>
      <c r="C408" s="3"/>
    </row>
    <row r="409" spans="2:3">
      <c r="B409" s="3"/>
      <c r="C409" s="3"/>
    </row>
    <row r="410" spans="2:3">
      <c r="B410" s="3"/>
      <c r="C410" s="3"/>
    </row>
    <row r="411" spans="2:3">
      <c r="B411" s="3"/>
      <c r="C411" s="3"/>
    </row>
    <row r="412" spans="2:3">
      <c r="B412" s="3"/>
      <c r="C412" s="3"/>
    </row>
    <row r="413" spans="2:3">
      <c r="B413" s="3"/>
      <c r="C413" s="3"/>
    </row>
    <row r="414" spans="2:3">
      <c r="B414" s="3"/>
      <c r="C414" s="3"/>
    </row>
    <row r="415" spans="2:3">
      <c r="B415" s="3"/>
      <c r="C415" s="3"/>
    </row>
    <row r="416" spans="2:3">
      <c r="B416" s="3"/>
      <c r="C416" s="3"/>
    </row>
    <row r="417" spans="2:3">
      <c r="B417" s="3"/>
      <c r="C417" s="3"/>
    </row>
    <row r="418" spans="2:3">
      <c r="B418" s="3"/>
      <c r="C418" s="3"/>
    </row>
    <row r="419" spans="2:3">
      <c r="B419" s="3"/>
      <c r="C419" s="3"/>
    </row>
    <row r="420" spans="2:3">
      <c r="B420" s="3"/>
      <c r="C420" s="3"/>
    </row>
    <row r="421" spans="2:3">
      <c r="B421" s="3"/>
      <c r="C421" s="3"/>
    </row>
    <row r="422" spans="2:3">
      <c r="B422" s="3"/>
      <c r="C422" s="3"/>
    </row>
    <row r="423" spans="2:3">
      <c r="B423" s="3"/>
      <c r="C423" s="3"/>
    </row>
    <row r="424" spans="2:3">
      <c r="B424" s="3"/>
      <c r="C424" s="3"/>
    </row>
    <row r="425" spans="2:3">
      <c r="B425" s="3"/>
      <c r="C425" s="3"/>
    </row>
    <row r="426" spans="2:3">
      <c r="B426" s="3"/>
      <c r="C426" s="3"/>
    </row>
    <row r="427" spans="2:3">
      <c r="B427" s="3"/>
      <c r="C427" s="3"/>
    </row>
    <row r="428" spans="2:3">
      <c r="B428" s="3"/>
      <c r="C428" s="3"/>
    </row>
    <row r="429" spans="2:3">
      <c r="B429" s="3"/>
      <c r="C429" s="3"/>
    </row>
    <row r="430" spans="2:3">
      <c r="B430" s="3"/>
      <c r="C430" s="3"/>
    </row>
    <row r="431" spans="2:3">
      <c r="B431" s="3"/>
      <c r="C431" s="3"/>
    </row>
    <row r="432" spans="2:3">
      <c r="B432" s="3"/>
      <c r="C432" s="3"/>
    </row>
    <row r="433" spans="2:3">
      <c r="B433" s="3"/>
      <c r="C433" s="3"/>
    </row>
    <row r="434" spans="2:3">
      <c r="B434" s="3"/>
      <c r="C434" s="3"/>
    </row>
    <row r="435" spans="2:3">
      <c r="B435" s="3"/>
      <c r="C435" s="3"/>
    </row>
    <row r="436" spans="2:3">
      <c r="B436" s="3"/>
      <c r="C436" s="3"/>
    </row>
    <row r="437" spans="2:3">
      <c r="B437" s="3"/>
      <c r="C437" s="3"/>
    </row>
    <row r="438" spans="2:3">
      <c r="B438" s="3"/>
      <c r="C438" s="3"/>
    </row>
    <row r="439" spans="2:3">
      <c r="B439" s="3"/>
      <c r="C439" s="3"/>
    </row>
    <row r="440" spans="2:3">
      <c r="B440" s="3"/>
      <c r="C440" s="3"/>
    </row>
    <row r="441" spans="2:3">
      <c r="B441" s="3"/>
      <c r="C441" s="3"/>
    </row>
    <row r="442" spans="2:3">
      <c r="B442" s="3"/>
      <c r="C442" s="3"/>
    </row>
    <row r="443" spans="2:3">
      <c r="B443" s="3"/>
      <c r="C443" s="3"/>
    </row>
    <row r="444" spans="2:3">
      <c r="B444" s="3"/>
      <c r="C444" s="3"/>
    </row>
    <row r="445" spans="2:3">
      <c r="B445" s="3"/>
      <c r="C445" s="3"/>
    </row>
    <row r="446" spans="2:3">
      <c r="B446" s="3"/>
      <c r="C446" s="3"/>
    </row>
    <row r="447" spans="2:3">
      <c r="B447" s="3"/>
      <c r="C447" s="3"/>
    </row>
    <row r="448" spans="2:3">
      <c r="B448" s="3"/>
      <c r="C448" s="3"/>
    </row>
    <row r="449" spans="2:3">
      <c r="B449" s="3"/>
      <c r="C449" s="3"/>
    </row>
    <row r="450" spans="2:3">
      <c r="B450" s="3"/>
      <c r="C450" s="3"/>
    </row>
    <row r="451" spans="2:3">
      <c r="B451" s="3"/>
      <c r="C451" s="3"/>
    </row>
    <row r="452" spans="2:3">
      <c r="B452" s="3"/>
      <c r="C452" s="3"/>
    </row>
  </sheetData>
  <pageMargins left="0.7" right="0.7" top="0.75" bottom="0.75" header="0.3" footer="0.3"/>
  <pageSetup paperSize="9" orientation="portrait" r:id="rId1"/>
  <drawing r:id="rId2"/>
</worksheet>
</file>

<file path=docMetadata/LabelInfo.xml><?xml version="1.0" encoding="utf-8"?>
<clbl:labelList xmlns:clbl="http://schemas.microsoft.com/office/2020/mipLabelMetadata">
  <clbl:label id="{f56440b0-bb43-4d81-a621-bc28eeeaa1f1}" enabled="1" method="Privileged" siteId="{d49de431-8ec2-4627-95dc-a1b041bbab30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Portada</vt:lpstr>
      <vt:lpstr>EEFF Consolidados</vt:lpstr>
      <vt:lpstr>Indicadores mes</vt:lpstr>
      <vt:lpstr>Indicadores año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Jimy Arango Bautista</dc:creator>
  <cp:lastModifiedBy>Diana Paola Garcia Castellanos</cp:lastModifiedBy>
  <dcterms:created xsi:type="dcterms:W3CDTF">2021-10-13T21:45:24Z</dcterms:created>
  <dcterms:modified xsi:type="dcterms:W3CDTF">2025-03-12T16:11:54Z</dcterms:modified>
</cp:coreProperties>
</file>